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D:\Dropbox\05-網路行銷\06網路行銷-社會保險保費試算\"/>
    </mc:Choice>
  </mc:AlternateContent>
  <xr:revisionPtr revIDLastSave="0" documentId="13_ncr:1_{16AFD84C-144A-4E8B-A6BE-A1678805A604}" xr6:coauthVersionLast="47" xr6:coauthVersionMax="47" xr10:uidLastSave="{00000000-0000-0000-0000-000000000000}"/>
  <bookViews>
    <workbookView xWindow="-19310" yWindow="-110" windowWidth="19420" windowHeight="10560" tabRatio="862" activeTab="1" xr2:uid="{00000000-000D-0000-FFFF-FFFF00000000}"/>
  </bookViews>
  <sheets>
    <sheet name="聯絡我" sheetId="15" r:id="rId1"/>
    <sheet name="試算" sheetId="6" r:id="rId2"/>
    <sheet name="監察人" sheetId="18" r:id="rId3"/>
    <sheet name="負責人投保規定" sheetId="29" r:id="rId4"/>
    <sheet name="健保保費計收原則" sheetId="35" r:id="rId5"/>
    <sheet name="勞保_一般員工勞就保11101起" sheetId="30" r:id="rId6"/>
    <sheet name="勞保_雇主或外勞勞保11101起" sheetId="32" r:id="rId7"/>
    <sheet name="退休金分級表11101起" sheetId="31" r:id="rId8"/>
    <sheet name="健保_一定雇主之受雇者11101起" sheetId="33" r:id="rId9"/>
    <sheet name="健保_雇主11101" sheetId="34" r:id="rId10"/>
    <sheet name="勞保_一般員工勞就保11001起" sheetId="27" r:id="rId11"/>
    <sheet name="退休金分級表11001" sheetId="26" r:id="rId12"/>
    <sheet name="勞保_雇主或外勞勞保11001起" sheetId="25" r:id="rId13"/>
    <sheet name="健保_一定雇主之受雇者11001" sheetId="28" r:id="rId14"/>
    <sheet name="健保_雇主11001" sheetId="23" r:id="rId15"/>
    <sheet name="勞保_一般員工勞就保1090101起" sheetId="19" r:id="rId16"/>
    <sheet name="退休金分級表10901" sheetId="21" r:id="rId17"/>
    <sheet name="健保_一般勞工11001" sheetId="20" r:id="rId18"/>
    <sheet name="勞保_雇主或外勞勞保1090101起" sheetId="22" r:id="rId19"/>
    <sheet name="健保_一般勞工10901" sheetId="24" r:id="rId20"/>
    <sheet name="退休金分級表10801" sheetId="1" r:id="rId21"/>
    <sheet name="勞保_一般員工勞就保1080101起" sheetId="11" r:id="rId22"/>
    <sheet name="健保_一般勞工10801" sheetId="13" r:id="rId23"/>
    <sheet name="勞保(無就保 外勞 雇主適用10801)" sheetId="12" r:id="rId24"/>
    <sheet name="就業保險10801" sheetId="16" r:id="rId25"/>
    <sheet name="健保_雇主適用10801" sheetId="14" r:id="rId26"/>
    <sheet name="職業費率表10801" sheetId="17" r:id="rId27"/>
  </sheets>
  <definedNames>
    <definedName name="健保">試算!$N$23:$N$68</definedName>
    <definedName name="勞保">試算!$Q$10:$Q$36</definedName>
    <definedName name="勞退">試算!$P$3:$P$63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34" l="1"/>
  <c r="F50" i="34" s="1"/>
  <c r="C49" i="34"/>
  <c r="F49" i="34" s="1"/>
  <c r="E48" i="34"/>
  <c r="C48" i="34"/>
  <c r="F48" i="34" s="1"/>
  <c r="F47" i="34"/>
  <c r="E47" i="34"/>
  <c r="C47" i="34"/>
  <c r="D47" i="34" s="1"/>
  <c r="C46" i="34"/>
  <c r="F46" i="34" s="1"/>
  <c r="E45" i="34"/>
  <c r="D45" i="34"/>
  <c r="C45" i="34"/>
  <c r="F45" i="34" s="1"/>
  <c r="E44" i="34"/>
  <c r="D44" i="34"/>
  <c r="C44" i="34"/>
  <c r="F44" i="34" s="1"/>
  <c r="F43" i="34"/>
  <c r="E43" i="34"/>
  <c r="D43" i="34"/>
  <c r="C43" i="34"/>
  <c r="F42" i="34"/>
  <c r="C42" i="34"/>
  <c r="E42" i="34" s="1"/>
  <c r="C41" i="34"/>
  <c r="F41" i="34" s="1"/>
  <c r="E40" i="34"/>
  <c r="C40" i="34"/>
  <c r="F40" i="34" s="1"/>
  <c r="F39" i="34"/>
  <c r="E39" i="34"/>
  <c r="C39" i="34"/>
  <c r="D39" i="34" s="1"/>
  <c r="C38" i="34"/>
  <c r="F38" i="34" s="1"/>
  <c r="E37" i="34"/>
  <c r="D37" i="34"/>
  <c r="C37" i="34"/>
  <c r="F37" i="34" s="1"/>
  <c r="E36" i="34"/>
  <c r="D36" i="34"/>
  <c r="C36" i="34"/>
  <c r="F36" i="34" s="1"/>
  <c r="F35" i="34"/>
  <c r="E35" i="34"/>
  <c r="D35" i="34"/>
  <c r="C35" i="34"/>
  <c r="F34" i="34"/>
  <c r="C34" i="34"/>
  <c r="E34" i="34" s="1"/>
  <c r="C33" i="34"/>
  <c r="F33" i="34" s="1"/>
  <c r="E32" i="34"/>
  <c r="C32" i="34"/>
  <c r="F32" i="34" s="1"/>
  <c r="F31" i="34"/>
  <c r="E31" i="34"/>
  <c r="C31" i="34"/>
  <c r="D31" i="34" s="1"/>
  <c r="C30" i="34"/>
  <c r="F30" i="34" s="1"/>
  <c r="E29" i="34"/>
  <c r="D29" i="34"/>
  <c r="C29" i="34"/>
  <c r="F29" i="34" s="1"/>
  <c r="E28" i="34"/>
  <c r="D28" i="34"/>
  <c r="C28" i="34"/>
  <c r="F28" i="34" s="1"/>
  <c r="F27" i="34"/>
  <c r="E27" i="34"/>
  <c r="D27" i="34"/>
  <c r="C27" i="34"/>
  <c r="F26" i="34"/>
  <c r="C26" i="34"/>
  <c r="E26" i="34" s="1"/>
  <c r="C25" i="34"/>
  <c r="D25" i="34" s="1"/>
  <c r="F24" i="34"/>
  <c r="E24" i="34"/>
  <c r="C24" i="34"/>
  <c r="D24" i="34" s="1"/>
  <c r="F23" i="34"/>
  <c r="E23" i="34"/>
  <c r="C23" i="34"/>
  <c r="D23" i="34" s="1"/>
  <c r="C22" i="34"/>
  <c r="F22" i="34" s="1"/>
  <c r="E21" i="34"/>
  <c r="D21" i="34"/>
  <c r="C21" i="34"/>
  <c r="F21" i="34" s="1"/>
  <c r="E20" i="34"/>
  <c r="D20" i="34"/>
  <c r="C20" i="34"/>
  <c r="F20" i="34" s="1"/>
  <c r="F19" i="34"/>
  <c r="E19" i="34"/>
  <c r="D19" i="34"/>
  <c r="C19" i="34"/>
  <c r="F18" i="34"/>
  <c r="C18" i="34"/>
  <c r="E18" i="34" s="1"/>
  <c r="C17" i="34"/>
  <c r="F17" i="34" s="1"/>
  <c r="E16" i="34"/>
  <c r="C16" i="34"/>
  <c r="F16" i="34" s="1"/>
  <c r="F15" i="34"/>
  <c r="E15" i="34"/>
  <c r="C15" i="34"/>
  <c r="D15" i="34" s="1"/>
  <c r="C14" i="34"/>
  <c r="F14" i="34" s="1"/>
  <c r="E13" i="34"/>
  <c r="D13" i="34"/>
  <c r="C13" i="34"/>
  <c r="F13" i="34" s="1"/>
  <c r="E12" i="34"/>
  <c r="D12" i="34"/>
  <c r="C12" i="34"/>
  <c r="F12" i="34" s="1"/>
  <c r="F11" i="34"/>
  <c r="E11" i="34"/>
  <c r="D11" i="34"/>
  <c r="C11" i="34"/>
  <c r="F10" i="34"/>
  <c r="C10" i="34"/>
  <c r="E10" i="34" s="1"/>
  <c r="A6" i="34"/>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D49" i="34" l="1"/>
  <c r="D14" i="34"/>
  <c r="E17" i="34"/>
  <c r="D22" i="34"/>
  <c r="E25" i="34"/>
  <c r="D30" i="34"/>
  <c r="E33" i="34"/>
  <c r="D38" i="34"/>
  <c r="E41" i="34"/>
  <c r="D46" i="34"/>
  <c r="E49" i="34"/>
  <c r="D17" i="34"/>
  <c r="D33" i="34"/>
  <c r="D41" i="34"/>
  <c r="E14" i="34"/>
  <c r="E22" i="34"/>
  <c r="F25" i="34"/>
  <c r="E30" i="34"/>
  <c r="E38" i="34"/>
  <c r="E46" i="34"/>
  <c r="D16" i="34"/>
  <c r="D32" i="34"/>
  <c r="D40" i="34"/>
  <c r="D48" i="34"/>
  <c r="D10" i="34"/>
  <c r="D18" i="34"/>
  <c r="D26" i="34"/>
  <c r="D34" i="34"/>
  <c r="D42" i="34"/>
  <c r="D50" i="34"/>
  <c r="E50" i="34"/>
  <c r="H50" i="33" l="1"/>
  <c r="G50" i="33"/>
  <c r="C50" i="33"/>
  <c r="F50" i="33" s="1"/>
  <c r="H49" i="33"/>
  <c r="G49" i="33"/>
  <c r="F49" i="33"/>
  <c r="C49" i="33"/>
  <c r="E49" i="33" s="1"/>
  <c r="H48" i="33"/>
  <c r="G48" i="33"/>
  <c r="F48" i="33"/>
  <c r="E48" i="33"/>
  <c r="C48" i="33"/>
  <c r="D48" i="33" s="1"/>
  <c r="H47" i="33"/>
  <c r="G47" i="33"/>
  <c r="F47" i="33"/>
  <c r="E47" i="33"/>
  <c r="D47" i="33"/>
  <c r="C47" i="33"/>
  <c r="H46" i="33"/>
  <c r="G46" i="33"/>
  <c r="F46" i="33"/>
  <c r="C46" i="33"/>
  <c r="D46" i="33" s="1"/>
  <c r="H45" i="33"/>
  <c r="G45" i="33"/>
  <c r="E45" i="33"/>
  <c r="C45" i="33"/>
  <c r="F45" i="33" s="1"/>
  <c r="H44" i="33"/>
  <c r="G44" i="33"/>
  <c r="D44" i="33"/>
  <c r="C44" i="33"/>
  <c r="F44" i="33" s="1"/>
  <c r="H43" i="33"/>
  <c r="G43" i="33"/>
  <c r="C43" i="33"/>
  <c r="F43" i="33" s="1"/>
  <c r="H42" i="33"/>
  <c r="G42" i="33"/>
  <c r="C42" i="33"/>
  <c r="F42" i="33" s="1"/>
  <c r="H41" i="33"/>
  <c r="G41" i="33"/>
  <c r="F41" i="33"/>
  <c r="C41" i="33"/>
  <c r="E41" i="33" s="1"/>
  <c r="H40" i="33"/>
  <c r="G40" i="33"/>
  <c r="F40" i="33"/>
  <c r="E40" i="33"/>
  <c r="C40" i="33"/>
  <c r="D40" i="33" s="1"/>
  <c r="H39" i="33"/>
  <c r="G39" i="33"/>
  <c r="F39" i="33"/>
  <c r="E39" i="33"/>
  <c r="D39" i="33"/>
  <c r="C39" i="33"/>
  <c r="H38" i="33"/>
  <c r="G38" i="33"/>
  <c r="F38" i="33"/>
  <c r="C38" i="33"/>
  <c r="D38" i="33" s="1"/>
  <c r="H37" i="33"/>
  <c r="G37" i="33"/>
  <c r="E37" i="33"/>
  <c r="C37" i="33"/>
  <c r="F37" i="33" s="1"/>
  <c r="H36" i="33"/>
  <c r="G36" i="33"/>
  <c r="D36" i="33"/>
  <c r="C36" i="33"/>
  <c r="F36" i="33" s="1"/>
  <c r="H35" i="33"/>
  <c r="G35" i="33"/>
  <c r="C35" i="33"/>
  <c r="F35" i="33" s="1"/>
  <c r="H34" i="33"/>
  <c r="G34" i="33"/>
  <c r="C34" i="33"/>
  <c r="F34" i="33" s="1"/>
  <c r="H33" i="33"/>
  <c r="G33" i="33"/>
  <c r="F33" i="33"/>
  <c r="C33" i="33"/>
  <c r="E33" i="33" s="1"/>
  <c r="H32" i="33"/>
  <c r="G32" i="33"/>
  <c r="F32" i="33"/>
  <c r="E32" i="33"/>
  <c r="C32" i="33"/>
  <c r="D32" i="33" s="1"/>
  <c r="H31" i="33"/>
  <c r="G31" i="33"/>
  <c r="F31" i="33"/>
  <c r="E31" i="33"/>
  <c r="D31" i="33"/>
  <c r="C31" i="33"/>
  <c r="H30" i="33"/>
  <c r="G30" i="33"/>
  <c r="F30" i="33"/>
  <c r="C30" i="33"/>
  <c r="D30" i="33" s="1"/>
  <c r="H29" i="33"/>
  <c r="G29" i="33"/>
  <c r="F29" i="33"/>
  <c r="E29" i="33"/>
  <c r="C29" i="33"/>
  <c r="D29" i="33" s="1"/>
  <c r="H28" i="33"/>
  <c r="G28" i="33"/>
  <c r="E28" i="33"/>
  <c r="D28" i="33"/>
  <c r="C28" i="33"/>
  <c r="F28" i="33" s="1"/>
  <c r="H27" i="33"/>
  <c r="G27" i="33"/>
  <c r="C27" i="33"/>
  <c r="F27" i="33" s="1"/>
  <c r="H26" i="33"/>
  <c r="G26" i="33"/>
  <c r="C26" i="33"/>
  <c r="F26" i="33" s="1"/>
  <c r="H25" i="33"/>
  <c r="G25" i="33"/>
  <c r="F25" i="33"/>
  <c r="C25" i="33"/>
  <c r="E25" i="33" s="1"/>
  <c r="H24" i="33"/>
  <c r="G24" i="33"/>
  <c r="E24" i="33"/>
  <c r="C24" i="33"/>
  <c r="F24" i="33" s="1"/>
  <c r="H23" i="33"/>
  <c r="G23" i="33"/>
  <c r="F23" i="33"/>
  <c r="E23" i="33"/>
  <c r="D23" i="33"/>
  <c r="C23" i="33"/>
  <c r="H22" i="33"/>
  <c r="G22" i="33"/>
  <c r="F22" i="33"/>
  <c r="C22" i="33"/>
  <c r="D22" i="33" s="1"/>
  <c r="H21" i="33"/>
  <c r="G21" i="33"/>
  <c r="F21" i="33"/>
  <c r="E21" i="33"/>
  <c r="C21" i="33"/>
  <c r="D21" i="33" s="1"/>
  <c r="H20" i="33"/>
  <c r="G20" i="33"/>
  <c r="F20" i="33"/>
  <c r="E20" i="33"/>
  <c r="D20" i="33"/>
  <c r="C20" i="33"/>
  <c r="H19" i="33"/>
  <c r="G19" i="33"/>
  <c r="C19" i="33"/>
  <c r="F19" i="33" s="1"/>
  <c r="H18" i="33"/>
  <c r="G18" i="33"/>
  <c r="C18" i="33"/>
  <c r="F18" i="33" s="1"/>
  <c r="H17" i="33"/>
  <c r="G17" i="33"/>
  <c r="F17" i="33"/>
  <c r="C17" i="33"/>
  <c r="E17" i="33" s="1"/>
  <c r="H16" i="33"/>
  <c r="G16" i="33"/>
  <c r="E16" i="33"/>
  <c r="C16" i="33"/>
  <c r="F16" i="33" s="1"/>
  <c r="H15" i="33"/>
  <c r="G15" i="33"/>
  <c r="F15" i="33"/>
  <c r="E15" i="33"/>
  <c r="D15" i="33"/>
  <c r="C15" i="33"/>
  <c r="H14" i="33"/>
  <c r="G14" i="33"/>
  <c r="F14" i="33"/>
  <c r="C14" i="33"/>
  <c r="D14" i="33" s="1"/>
  <c r="H13" i="33"/>
  <c r="G13" i="33"/>
  <c r="F13" i="33"/>
  <c r="E13" i="33"/>
  <c r="C13" i="33"/>
  <c r="D13" i="33" s="1"/>
  <c r="H12" i="33"/>
  <c r="G12" i="33"/>
  <c r="F12" i="33"/>
  <c r="E12" i="33"/>
  <c r="D12" i="33"/>
  <c r="C12" i="33"/>
  <c r="H11" i="33"/>
  <c r="G11" i="33"/>
  <c r="C11" i="33"/>
  <c r="F11" i="33" s="1"/>
  <c r="H10" i="33"/>
  <c r="G10" i="33"/>
  <c r="C10" i="33"/>
  <c r="F10" i="33" s="1"/>
  <c r="H9" i="33"/>
  <c r="G9" i="33"/>
  <c r="F9" i="33"/>
  <c r="C9" i="33"/>
  <c r="E9" i="33" s="1"/>
  <c r="H8" i="33"/>
  <c r="G8" i="33"/>
  <c r="E8" i="33"/>
  <c r="C8" i="33"/>
  <c r="F8" i="33" s="1"/>
  <c r="H7" i="33"/>
  <c r="G7" i="33"/>
  <c r="F7" i="33"/>
  <c r="E7" i="33"/>
  <c r="D7" i="33"/>
  <c r="C7" i="33"/>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H6" i="33"/>
  <c r="G6" i="33"/>
  <c r="F6" i="33"/>
  <c r="C6" i="33"/>
  <c r="D6" i="33" s="1"/>
  <c r="A6" i="33"/>
  <c r="H5" i="33"/>
  <c r="G5" i="33"/>
  <c r="F5" i="33"/>
  <c r="E5" i="33"/>
  <c r="C5" i="33"/>
  <c r="D5" i="33" s="1"/>
  <c r="E6" i="33" l="1"/>
  <c r="E14" i="33"/>
  <c r="E22" i="33"/>
  <c r="E30" i="33"/>
  <c r="D37" i="33"/>
  <c r="E38" i="33"/>
  <c r="D45" i="33"/>
  <c r="E46" i="33"/>
  <c r="D11" i="33"/>
  <c r="D19" i="33"/>
  <c r="D27" i="33"/>
  <c r="D35" i="33"/>
  <c r="E36" i="33"/>
  <c r="D43" i="33"/>
  <c r="E44" i="33"/>
  <c r="D10" i="33"/>
  <c r="E11" i="33"/>
  <c r="D18" i="33"/>
  <c r="E19" i="33"/>
  <c r="D26" i="33"/>
  <c r="E27" i="33"/>
  <c r="D34" i="33"/>
  <c r="E35" i="33"/>
  <c r="D42" i="33"/>
  <c r="E43" i="33"/>
  <c r="D50" i="33"/>
  <c r="D9" i="33"/>
  <c r="E10" i="33"/>
  <c r="D17" i="33"/>
  <c r="E18" i="33"/>
  <c r="D25" i="33"/>
  <c r="E26" i="33"/>
  <c r="D33" i="33"/>
  <c r="E34" i="33"/>
  <c r="D41" i="33"/>
  <c r="E42" i="33"/>
  <c r="D49" i="33"/>
  <c r="E50" i="33"/>
  <c r="D8" i="33"/>
  <c r="D16" i="33"/>
  <c r="D24" i="33"/>
  <c r="M6" i="6" l="1"/>
  <c r="L6" i="6"/>
  <c r="AA69" i="32"/>
  <c r="Z69" i="32"/>
  <c r="Y69" i="32"/>
  <c r="X69" i="32"/>
  <c r="W69" i="32"/>
  <c r="V69" i="32"/>
  <c r="U69" i="32"/>
  <c r="T69" i="32"/>
  <c r="S69" i="32"/>
  <c r="R69" i="32"/>
  <c r="Q69" i="32"/>
  <c r="P69" i="32"/>
  <c r="O69" i="32"/>
  <c r="N69" i="32"/>
  <c r="M69" i="32"/>
  <c r="L69" i="32"/>
  <c r="K69" i="32"/>
  <c r="J69" i="32"/>
  <c r="I69" i="32"/>
  <c r="H69" i="32"/>
  <c r="G69" i="32"/>
  <c r="F69" i="32"/>
  <c r="E69" i="32"/>
  <c r="D69" i="32"/>
  <c r="C69" i="32"/>
  <c r="B69" i="32"/>
  <c r="AA68" i="32"/>
  <c r="Z68" i="32"/>
  <c r="Y68" i="32"/>
  <c r="X68" i="32"/>
  <c r="W68" i="32"/>
  <c r="V68" i="32"/>
  <c r="U68" i="32"/>
  <c r="T68" i="32"/>
  <c r="S68" i="32"/>
  <c r="R68" i="32"/>
  <c r="Q68" i="32"/>
  <c r="P68" i="32"/>
  <c r="O68" i="32"/>
  <c r="N68" i="32"/>
  <c r="M68" i="32"/>
  <c r="L68" i="32"/>
  <c r="K68" i="32"/>
  <c r="J68" i="32"/>
  <c r="I68" i="32"/>
  <c r="H68" i="32"/>
  <c r="G68" i="32"/>
  <c r="F68" i="32"/>
  <c r="E68" i="32"/>
  <c r="D68" i="32"/>
  <c r="C68" i="32"/>
  <c r="B68" i="32"/>
  <c r="AA67" i="32"/>
  <c r="Z67" i="32"/>
  <c r="Y67" i="32"/>
  <c r="X67" i="32"/>
  <c r="W67" i="32"/>
  <c r="V67" i="32"/>
  <c r="U67" i="32"/>
  <c r="T67" i="32"/>
  <c r="S67" i="32"/>
  <c r="R67" i="32"/>
  <c r="Q67" i="32"/>
  <c r="P67" i="32"/>
  <c r="O67" i="32"/>
  <c r="N67" i="32"/>
  <c r="M67" i="32"/>
  <c r="L67" i="32"/>
  <c r="K67" i="32"/>
  <c r="J67" i="32"/>
  <c r="I67" i="32"/>
  <c r="H67" i="32"/>
  <c r="G67" i="32"/>
  <c r="F67" i="32"/>
  <c r="E67" i="32"/>
  <c r="D67" i="32"/>
  <c r="C67" i="32"/>
  <c r="B67" i="32"/>
  <c r="AA66" i="32"/>
  <c r="Z66" i="32"/>
  <c r="Y66" i="32"/>
  <c r="X66" i="32"/>
  <c r="W66" i="32"/>
  <c r="V66" i="32"/>
  <c r="U66" i="32"/>
  <c r="T66" i="32"/>
  <c r="S66" i="32"/>
  <c r="R66" i="32"/>
  <c r="Q66" i="32"/>
  <c r="P66" i="32"/>
  <c r="O66" i="32"/>
  <c r="N66" i="32"/>
  <c r="M66" i="32"/>
  <c r="L66" i="32"/>
  <c r="K66" i="32"/>
  <c r="J66" i="32"/>
  <c r="I66" i="32"/>
  <c r="H66" i="32"/>
  <c r="G66" i="32"/>
  <c r="F66" i="32"/>
  <c r="E66" i="32"/>
  <c r="D66" i="32"/>
  <c r="C66" i="32"/>
  <c r="B66" i="32"/>
  <c r="AA65" i="32"/>
  <c r="Z65" i="32"/>
  <c r="Y65" i="32"/>
  <c r="X65" i="32"/>
  <c r="W65" i="32"/>
  <c r="V65" i="32"/>
  <c r="U65" i="32"/>
  <c r="T65" i="32"/>
  <c r="S65" i="32"/>
  <c r="R65" i="32"/>
  <c r="Q65" i="32"/>
  <c r="P65" i="32"/>
  <c r="O65" i="32"/>
  <c r="N65" i="32"/>
  <c r="M65" i="32"/>
  <c r="L65" i="32"/>
  <c r="K65" i="32"/>
  <c r="J65" i="32"/>
  <c r="I65" i="32"/>
  <c r="H65" i="32"/>
  <c r="G65" i="32"/>
  <c r="F65" i="32"/>
  <c r="E65" i="32"/>
  <c r="D65" i="32"/>
  <c r="C65" i="32"/>
  <c r="B65" i="32"/>
  <c r="AA64" i="32"/>
  <c r="Z64" i="32"/>
  <c r="Y64" i="32"/>
  <c r="X64" i="32"/>
  <c r="W64" i="32"/>
  <c r="V64" i="32"/>
  <c r="U64" i="32"/>
  <c r="T64" i="32"/>
  <c r="S64" i="32"/>
  <c r="R64" i="32"/>
  <c r="Q64" i="32"/>
  <c r="P64" i="32"/>
  <c r="O64" i="32"/>
  <c r="N64" i="32"/>
  <c r="M64" i="32"/>
  <c r="L64" i="32"/>
  <c r="K64" i="32"/>
  <c r="J64" i="32"/>
  <c r="I64" i="32"/>
  <c r="H64" i="32"/>
  <c r="G64" i="32"/>
  <c r="F64" i="32"/>
  <c r="E64" i="32"/>
  <c r="D64" i="32"/>
  <c r="C64" i="32"/>
  <c r="B64" i="32"/>
  <c r="AA63" i="32"/>
  <c r="Z63" i="32"/>
  <c r="Y63" i="32"/>
  <c r="X63" i="32"/>
  <c r="W63" i="32"/>
  <c r="V63" i="32"/>
  <c r="U63" i="32"/>
  <c r="T63" i="32"/>
  <c r="S63" i="32"/>
  <c r="R63" i="32"/>
  <c r="Q63" i="32"/>
  <c r="P63" i="32"/>
  <c r="O63" i="32"/>
  <c r="N63" i="32"/>
  <c r="M63" i="32"/>
  <c r="L63" i="32"/>
  <c r="K63" i="32"/>
  <c r="J63" i="32"/>
  <c r="I63" i="32"/>
  <c r="H63" i="32"/>
  <c r="G63" i="32"/>
  <c r="F63" i="32"/>
  <c r="E63" i="32"/>
  <c r="D63" i="32"/>
  <c r="C63" i="32"/>
  <c r="B63" i="32"/>
  <c r="AA62" i="32"/>
  <c r="Z62" i="32"/>
  <c r="Y62" i="32"/>
  <c r="X62" i="32"/>
  <c r="W62" i="32"/>
  <c r="V62" i="32"/>
  <c r="U62" i="32"/>
  <c r="T62" i="32"/>
  <c r="S62" i="32"/>
  <c r="R62" i="32"/>
  <c r="Q62" i="32"/>
  <c r="P62" i="32"/>
  <c r="O62" i="32"/>
  <c r="N62" i="32"/>
  <c r="M62" i="32"/>
  <c r="L62" i="32"/>
  <c r="K62" i="32"/>
  <c r="J62" i="32"/>
  <c r="I62" i="32"/>
  <c r="H62" i="32"/>
  <c r="G62" i="32"/>
  <c r="F62" i="32"/>
  <c r="E62" i="32"/>
  <c r="D62" i="32"/>
  <c r="C62" i="32"/>
  <c r="B62" i="32"/>
  <c r="AA61" i="32"/>
  <c r="Z61" i="32"/>
  <c r="Y61" i="32"/>
  <c r="X61" i="32"/>
  <c r="W61" i="32"/>
  <c r="V61" i="32"/>
  <c r="U61" i="32"/>
  <c r="T61" i="32"/>
  <c r="S61" i="32"/>
  <c r="R61" i="32"/>
  <c r="Q61" i="32"/>
  <c r="P61" i="32"/>
  <c r="O61" i="32"/>
  <c r="N61" i="32"/>
  <c r="M61" i="32"/>
  <c r="L61" i="32"/>
  <c r="K61" i="32"/>
  <c r="J61" i="32"/>
  <c r="I61" i="32"/>
  <c r="H61" i="32"/>
  <c r="G61" i="32"/>
  <c r="F61" i="32"/>
  <c r="E61" i="32"/>
  <c r="D61" i="32"/>
  <c r="C61" i="32"/>
  <c r="B61" i="32"/>
  <c r="AA60" i="32"/>
  <c r="Z60" i="32"/>
  <c r="Y60" i="32"/>
  <c r="X60" i="32"/>
  <c r="W60" i="32"/>
  <c r="V60" i="32"/>
  <c r="U60" i="32"/>
  <c r="T60" i="32"/>
  <c r="S60" i="32"/>
  <c r="R60" i="32"/>
  <c r="Q60" i="32"/>
  <c r="P60" i="32"/>
  <c r="O60" i="32"/>
  <c r="N60" i="32"/>
  <c r="M60" i="32"/>
  <c r="L60" i="32"/>
  <c r="K60" i="32"/>
  <c r="J60" i="32"/>
  <c r="I60" i="32"/>
  <c r="H60" i="32"/>
  <c r="G60" i="32"/>
  <c r="F60" i="32"/>
  <c r="E60" i="32"/>
  <c r="D60" i="32"/>
  <c r="C60" i="32"/>
  <c r="B60" i="32"/>
  <c r="AA59" i="32"/>
  <c r="Z59" i="32"/>
  <c r="Y59" i="32"/>
  <c r="X59" i="32"/>
  <c r="W59" i="32"/>
  <c r="V59" i="32"/>
  <c r="U59" i="32"/>
  <c r="T59" i="32"/>
  <c r="S59" i="32"/>
  <c r="R59" i="32"/>
  <c r="Q59" i="32"/>
  <c r="P59" i="32"/>
  <c r="O59" i="32"/>
  <c r="N59" i="32"/>
  <c r="M59" i="32"/>
  <c r="L59" i="32"/>
  <c r="K59" i="32"/>
  <c r="J59" i="32"/>
  <c r="I59" i="32"/>
  <c r="H59" i="32"/>
  <c r="G59" i="32"/>
  <c r="F59" i="32"/>
  <c r="E59" i="32"/>
  <c r="D59" i="32"/>
  <c r="C59" i="32"/>
  <c r="B59" i="32"/>
  <c r="AA58" i="32"/>
  <c r="Z58" i="32"/>
  <c r="Y58" i="32"/>
  <c r="X58" i="32"/>
  <c r="W58" i="32"/>
  <c r="V58" i="32"/>
  <c r="U58" i="32"/>
  <c r="T58" i="32"/>
  <c r="S58" i="32"/>
  <c r="R58" i="32"/>
  <c r="Q58" i="32"/>
  <c r="P58" i="32"/>
  <c r="O58" i="32"/>
  <c r="N58" i="32"/>
  <c r="M58" i="32"/>
  <c r="L58" i="32"/>
  <c r="K58" i="32"/>
  <c r="J58" i="32"/>
  <c r="I58" i="32"/>
  <c r="H58" i="32"/>
  <c r="G58" i="32"/>
  <c r="F58" i="32"/>
  <c r="E58" i="32"/>
  <c r="D58" i="32"/>
  <c r="C58" i="32"/>
  <c r="B58" i="32"/>
  <c r="AA57" i="32"/>
  <c r="Z57" i="32"/>
  <c r="Y57" i="32"/>
  <c r="X57" i="32"/>
  <c r="W57" i="32"/>
  <c r="V57" i="32"/>
  <c r="U57" i="32"/>
  <c r="T57" i="32"/>
  <c r="S57" i="32"/>
  <c r="R57" i="32"/>
  <c r="Q57" i="32"/>
  <c r="P57" i="32"/>
  <c r="O57" i="32"/>
  <c r="N57" i="32"/>
  <c r="M57" i="32"/>
  <c r="L57" i="32"/>
  <c r="K57" i="32"/>
  <c r="J57" i="32"/>
  <c r="I57" i="32"/>
  <c r="H57" i="32"/>
  <c r="G57" i="32"/>
  <c r="F57" i="32"/>
  <c r="E57" i="32"/>
  <c r="D57" i="32"/>
  <c r="C57" i="32"/>
  <c r="B57" i="32"/>
  <c r="AA56" i="32"/>
  <c r="Z56" i="32"/>
  <c r="Y56" i="32"/>
  <c r="X56" i="32"/>
  <c r="W56" i="32"/>
  <c r="V56" i="32"/>
  <c r="U56" i="32"/>
  <c r="T56" i="32"/>
  <c r="S56" i="32"/>
  <c r="R56" i="32"/>
  <c r="Q56" i="32"/>
  <c r="P56" i="32"/>
  <c r="O56" i="32"/>
  <c r="N56" i="32"/>
  <c r="M56" i="32"/>
  <c r="L56" i="32"/>
  <c r="K56" i="32"/>
  <c r="J56" i="32"/>
  <c r="I56" i="32"/>
  <c r="H56" i="32"/>
  <c r="G56" i="32"/>
  <c r="F56" i="32"/>
  <c r="E56" i="32"/>
  <c r="D56" i="32"/>
  <c r="C56" i="32"/>
  <c r="B56" i="32"/>
  <c r="AA55" i="32"/>
  <c r="Z55" i="32"/>
  <c r="Y55" i="32"/>
  <c r="X55" i="32"/>
  <c r="W55" i="32"/>
  <c r="V55" i="32"/>
  <c r="U55" i="32"/>
  <c r="T55" i="32"/>
  <c r="S55" i="32"/>
  <c r="R55" i="32"/>
  <c r="Q55" i="32"/>
  <c r="P55" i="32"/>
  <c r="O55" i="32"/>
  <c r="N55" i="32"/>
  <c r="M55" i="32"/>
  <c r="L55" i="32"/>
  <c r="K55" i="32"/>
  <c r="J55" i="32"/>
  <c r="I55" i="32"/>
  <c r="H55" i="32"/>
  <c r="G55" i="32"/>
  <c r="F55" i="32"/>
  <c r="E55" i="32"/>
  <c r="D55" i="32"/>
  <c r="C55" i="32"/>
  <c r="B55" i="32"/>
  <c r="AA54" i="32"/>
  <c r="Z54" i="32"/>
  <c r="Y54" i="32"/>
  <c r="X54" i="32"/>
  <c r="W54" i="32"/>
  <c r="V54" i="32"/>
  <c r="U54" i="32"/>
  <c r="T54" i="32"/>
  <c r="S54" i="32"/>
  <c r="R54" i="32"/>
  <c r="Q54" i="32"/>
  <c r="P54" i="32"/>
  <c r="O54" i="32"/>
  <c r="N54" i="32"/>
  <c r="M54" i="32"/>
  <c r="L54" i="32"/>
  <c r="K54" i="32"/>
  <c r="J54" i="32"/>
  <c r="I54" i="32"/>
  <c r="H54" i="32"/>
  <c r="G54" i="32"/>
  <c r="F54" i="32"/>
  <c r="E54" i="32"/>
  <c r="D54" i="32"/>
  <c r="C54" i="32"/>
  <c r="B54" i="32"/>
  <c r="AA53" i="32"/>
  <c r="Z53" i="32"/>
  <c r="Y53" i="32"/>
  <c r="X53" i="32"/>
  <c r="W53" i="32"/>
  <c r="V53" i="32"/>
  <c r="U53" i="32"/>
  <c r="T53" i="32"/>
  <c r="S53" i="32"/>
  <c r="R53" i="32"/>
  <c r="Q53" i="32"/>
  <c r="P53" i="32"/>
  <c r="O53" i="32"/>
  <c r="N53" i="32"/>
  <c r="M53" i="32"/>
  <c r="L53" i="32"/>
  <c r="K53" i="32"/>
  <c r="J53" i="32"/>
  <c r="I53" i="32"/>
  <c r="H53" i="32"/>
  <c r="G53" i="32"/>
  <c r="F53" i="32"/>
  <c r="E53" i="32"/>
  <c r="D53" i="32"/>
  <c r="C53" i="32"/>
  <c r="B53" i="32"/>
  <c r="AA52" i="32"/>
  <c r="Z52" i="32"/>
  <c r="Y52" i="32"/>
  <c r="X52" i="32"/>
  <c r="W52" i="32"/>
  <c r="V52" i="32"/>
  <c r="U52" i="32"/>
  <c r="T52" i="32"/>
  <c r="S52" i="32"/>
  <c r="R52" i="32"/>
  <c r="Q52" i="32"/>
  <c r="P52" i="32"/>
  <c r="O52" i="32"/>
  <c r="N52" i="32"/>
  <c r="M52" i="32"/>
  <c r="L52" i="32"/>
  <c r="K52" i="32"/>
  <c r="J52" i="32"/>
  <c r="I52" i="32"/>
  <c r="H52" i="32"/>
  <c r="G52" i="32"/>
  <c r="F52" i="32"/>
  <c r="E52" i="32"/>
  <c r="D52" i="32"/>
  <c r="C52" i="32"/>
  <c r="B52" i="32"/>
  <c r="AA51" i="32"/>
  <c r="Z51" i="32"/>
  <c r="Y51" i="32"/>
  <c r="X51" i="32"/>
  <c r="W51" i="32"/>
  <c r="V51" i="32"/>
  <c r="U51" i="32"/>
  <c r="T51" i="32"/>
  <c r="S51" i="32"/>
  <c r="R51" i="32"/>
  <c r="Q51" i="32"/>
  <c r="P51" i="32"/>
  <c r="O51" i="32"/>
  <c r="N51" i="32"/>
  <c r="M51" i="32"/>
  <c r="L51" i="32"/>
  <c r="K51" i="32"/>
  <c r="J51" i="32"/>
  <c r="I51" i="32"/>
  <c r="H51" i="32"/>
  <c r="G51" i="32"/>
  <c r="F51" i="32"/>
  <c r="E51" i="32"/>
  <c r="D51" i="32"/>
  <c r="C51" i="32"/>
  <c r="B51" i="32"/>
  <c r="AA50" i="32"/>
  <c r="Z50" i="32"/>
  <c r="Y50" i="32"/>
  <c r="X50" i="32"/>
  <c r="W50" i="32"/>
  <c r="V50" i="32"/>
  <c r="U50" i="32"/>
  <c r="T50" i="32"/>
  <c r="S50" i="32"/>
  <c r="R50" i="32"/>
  <c r="Q50" i="32"/>
  <c r="P50" i="32"/>
  <c r="O50" i="32"/>
  <c r="N50" i="32"/>
  <c r="M50" i="32"/>
  <c r="L50" i="32"/>
  <c r="K50" i="32"/>
  <c r="J50" i="32"/>
  <c r="I50" i="32"/>
  <c r="H50" i="32"/>
  <c r="G50" i="32"/>
  <c r="F50" i="32"/>
  <c r="E50" i="32"/>
  <c r="D50" i="32"/>
  <c r="C50" i="32"/>
  <c r="B50"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B49" i="32"/>
  <c r="AA48" i="32"/>
  <c r="Z48" i="32"/>
  <c r="Y48" i="32"/>
  <c r="X48" i="32"/>
  <c r="W48" i="32"/>
  <c r="V48" i="32"/>
  <c r="U48" i="32"/>
  <c r="T48" i="32"/>
  <c r="S48" i="32"/>
  <c r="R48" i="32"/>
  <c r="Q48" i="32"/>
  <c r="P48" i="32"/>
  <c r="O48" i="32"/>
  <c r="N48" i="32"/>
  <c r="M48" i="32"/>
  <c r="L48" i="32"/>
  <c r="K48" i="32"/>
  <c r="J48" i="32"/>
  <c r="I48" i="32"/>
  <c r="H48" i="32"/>
  <c r="G48" i="32"/>
  <c r="F48" i="32"/>
  <c r="E48" i="32"/>
  <c r="D48" i="32"/>
  <c r="C48" i="32"/>
  <c r="B48" i="32"/>
  <c r="AA47" i="32"/>
  <c r="Z47" i="32"/>
  <c r="Y47" i="32"/>
  <c r="X47" i="32"/>
  <c r="W47" i="32"/>
  <c r="V47" i="32"/>
  <c r="U47" i="32"/>
  <c r="T47" i="32"/>
  <c r="S47" i="32"/>
  <c r="R47" i="32"/>
  <c r="Q47" i="32"/>
  <c r="P47" i="32"/>
  <c r="O47" i="32"/>
  <c r="N47" i="32"/>
  <c r="M47" i="32"/>
  <c r="L47" i="32"/>
  <c r="K47" i="32"/>
  <c r="J47" i="32"/>
  <c r="I47" i="32"/>
  <c r="H47" i="32"/>
  <c r="G47" i="32"/>
  <c r="F47" i="32"/>
  <c r="E47" i="32"/>
  <c r="D47" i="32"/>
  <c r="C47" i="32"/>
  <c r="B47" i="32"/>
  <c r="AA46" i="32"/>
  <c r="Z46" i="32"/>
  <c r="Y46" i="32"/>
  <c r="X46" i="32"/>
  <c r="W46" i="32"/>
  <c r="V46" i="32"/>
  <c r="U46" i="32"/>
  <c r="T46" i="32"/>
  <c r="S46" i="32"/>
  <c r="R46" i="32"/>
  <c r="Q46" i="32"/>
  <c r="P46" i="32"/>
  <c r="O46" i="32"/>
  <c r="N46" i="32"/>
  <c r="M46" i="32"/>
  <c r="L46" i="32"/>
  <c r="K46" i="32"/>
  <c r="J46" i="32"/>
  <c r="I46" i="32"/>
  <c r="H46" i="32"/>
  <c r="G46" i="32"/>
  <c r="F46" i="32"/>
  <c r="E46" i="32"/>
  <c r="D46" i="32"/>
  <c r="C46" i="32"/>
  <c r="B46" i="32"/>
  <c r="AA45" i="32"/>
  <c r="Z45" i="32"/>
  <c r="Y45" i="32"/>
  <c r="X45" i="32"/>
  <c r="W45" i="32"/>
  <c r="V45" i="32"/>
  <c r="U45" i="32"/>
  <c r="T45" i="32"/>
  <c r="S45" i="32"/>
  <c r="R45" i="32"/>
  <c r="Q45" i="32"/>
  <c r="P45" i="32"/>
  <c r="O45" i="32"/>
  <c r="N45" i="32"/>
  <c r="M45" i="32"/>
  <c r="L45" i="32"/>
  <c r="K45" i="32"/>
  <c r="J45" i="32"/>
  <c r="I45" i="32"/>
  <c r="H45" i="32"/>
  <c r="G45" i="32"/>
  <c r="F45" i="32"/>
  <c r="E45" i="32"/>
  <c r="D45" i="32"/>
  <c r="C45" i="32"/>
  <c r="B45" i="32"/>
  <c r="AA44" i="32"/>
  <c r="Z44" i="32"/>
  <c r="Y44" i="32"/>
  <c r="X44" i="32"/>
  <c r="W44" i="32"/>
  <c r="V44" i="32"/>
  <c r="U44" i="32"/>
  <c r="T44" i="32"/>
  <c r="S44" i="32"/>
  <c r="R44" i="32"/>
  <c r="Q44" i="32"/>
  <c r="P44" i="32"/>
  <c r="O44" i="32"/>
  <c r="N44" i="32"/>
  <c r="M44" i="32"/>
  <c r="L44" i="32"/>
  <c r="K44" i="32"/>
  <c r="J44" i="32"/>
  <c r="I44" i="32"/>
  <c r="H44" i="32"/>
  <c r="G44" i="32"/>
  <c r="F44" i="32"/>
  <c r="E44" i="32"/>
  <c r="D44" i="32"/>
  <c r="C44" i="32"/>
  <c r="B44" i="32"/>
  <c r="AA43" i="32"/>
  <c r="Z43" i="32"/>
  <c r="Y43" i="32"/>
  <c r="X43" i="32"/>
  <c r="W43" i="32"/>
  <c r="V43" i="32"/>
  <c r="U43" i="32"/>
  <c r="T43" i="32"/>
  <c r="S43" i="32"/>
  <c r="R43" i="32"/>
  <c r="Q43" i="32"/>
  <c r="P43" i="32"/>
  <c r="O43" i="32"/>
  <c r="N43" i="32"/>
  <c r="M43" i="32"/>
  <c r="L43" i="32"/>
  <c r="K43" i="32"/>
  <c r="J43" i="32"/>
  <c r="I43" i="32"/>
  <c r="H43" i="32"/>
  <c r="G43" i="32"/>
  <c r="F43" i="32"/>
  <c r="E43" i="32"/>
  <c r="D43" i="32"/>
  <c r="C43" i="32"/>
  <c r="B43" i="32"/>
  <c r="AA42" i="32"/>
  <c r="Z42" i="32"/>
  <c r="Y42" i="32"/>
  <c r="X42" i="32"/>
  <c r="W42" i="32"/>
  <c r="V42" i="32"/>
  <c r="U42" i="32"/>
  <c r="T42" i="32"/>
  <c r="S42" i="32"/>
  <c r="R42" i="32"/>
  <c r="Q42" i="32"/>
  <c r="P42" i="32"/>
  <c r="O42" i="32"/>
  <c r="N42" i="32"/>
  <c r="M42" i="32"/>
  <c r="L42" i="32"/>
  <c r="K42" i="32"/>
  <c r="J42" i="32"/>
  <c r="I42" i="32"/>
  <c r="H42" i="32"/>
  <c r="G42" i="32"/>
  <c r="F42" i="32"/>
  <c r="E42" i="32"/>
  <c r="D42" i="32"/>
  <c r="C42" i="32"/>
  <c r="B42" i="32"/>
  <c r="AA41" i="32"/>
  <c r="Z41" i="32"/>
  <c r="Y41" i="32"/>
  <c r="X41" i="32"/>
  <c r="W41" i="32"/>
  <c r="V41" i="32"/>
  <c r="U41" i="32"/>
  <c r="T41" i="32"/>
  <c r="S41" i="32"/>
  <c r="R41" i="32"/>
  <c r="Q41" i="32"/>
  <c r="P41" i="32"/>
  <c r="O41" i="32"/>
  <c r="N41" i="32"/>
  <c r="M41" i="32"/>
  <c r="L41" i="32"/>
  <c r="K41" i="32"/>
  <c r="J41" i="32"/>
  <c r="I41" i="32"/>
  <c r="H41" i="32"/>
  <c r="G41" i="32"/>
  <c r="F41" i="32"/>
  <c r="E41" i="32"/>
  <c r="D41" i="32"/>
  <c r="C41" i="32"/>
  <c r="B41" i="32"/>
  <c r="AA40" i="32"/>
  <c r="Z40" i="32"/>
  <c r="Y40" i="32"/>
  <c r="X40" i="32"/>
  <c r="W40" i="32"/>
  <c r="V40" i="32"/>
  <c r="U40" i="32"/>
  <c r="T40" i="32"/>
  <c r="S40" i="32"/>
  <c r="R40" i="32"/>
  <c r="Q40" i="32"/>
  <c r="P40" i="32"/>
  <c r="O40" i="32"/>
  <c r="N40" i="32"/>
  <c r="M40" i="32"/>
  <c r="L40" i="32"/>
  <c r="K40" i="32"/>
  <c r="J40" i="32"/>
  <c r="I40" i="32"/>
  <c r="H40" i="32"/>
  <c r="G40" i="32"/>
  <c r="F40" i="32"/>
  <c r="E40" i="32"/>
  <c r="D40" i="32"/>
  <c r="C40" i="32"/>
  <c r="B40"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D35" i="32"/>
  <c r="C35" i="32"/>
  <c r="B35"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4" i="32"/>
  <c r="C34" i="32"/>
  <c r="B34" i="32"/>
  <c r="AC33" i="32"/>
  <c r="AB33" i="32"/>
  <c r="AA33" i="32"/>
  <c r="Z33" i="32"/>
  <c r="Y33" i="32"/>
  <c r="X33" i="32"/>
  <c r="W33" i="32"/>
  <c r="V33" i="32"/>
  <c r="U33" i="32"/>
  <c r="T33" i="32"/>
  <c r="S33" i="32"/>
  <c r="R33" i="32"/>
  <c r="Q33" i="32"/>
  <c r="P33" i="32"/>
  <c r="O33" i="32"/>
  <c r="N33" i="32"/>
  <c r="M33" i="32"/>
  <c r="L33" i="32"/>
  <c r="K33" i="32"/>
  <c r="J33" i="32"/>
  <c r="I33" i="32"/>
  <c r="H33" i="32"/>
  <c r="G33" i="32"/>
  <c r="F33" i="32"/>
  <c r="E33" i="32"/>
  <c r="D33" i="32"/>
  <c r="C33" i="32"/>
  <c r="B33" i="32"/>
  <c r="AC32" i="32"/>
  <c r="AB32" i="32"/>
  <c r="AA32" i="32"/>
  <c r="Z32" i="32"/>
  <c r="Y32" i="32"/>
  <c r="X32" i="32"/>
  <c r="W32" i="32"/>
  <c r="V32" i="32"/>
  <c r="U32" i="32"/>
  <c r="T32" i="32"/>
  <c r="S32" i="32"/>
  <c r="R32" i="32"/>
  <c r="Q32" i="32"/>
  <c r="P32" i="32"/>
  <c r="O32" i="32"/>
  <c r="N32" i="32"/>
  <c r="M32" i="32"/>
  <c r="L32" i="32"/>
  <c r="K32" i="32"/>
  <c r="J32" i="32"/>
  <c r="I32" i="32"/>
  <c r="H32" i="32"/>
  <c r="G32" i="32"/>
  <c r="F32" i="32"/>
  <c r="E32" i="32"/>
  <c r="D32" i="32"/>
  <c r="C32" i="32"/>
  <c r="B32"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C31" i="32"/>
  <c r="B31"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C30" i="32"/>
  <c r="B30"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C29" i="32"/>
  <c r="B29"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C28" i="32"/>
  <c r="B28" i="32"/>
  <c r="AC27" i="32"/>
  <c r="AB27" i="32"/>
  <c r="AA27" i="32"/>
  <c r="Z27" i="32"/>
  <c r="Y27" i="32"/>
  <c r="X27" i="32"/>
  <c r="W27" i="32"/>
  <c r="V27" i="32"/>
  <c r="U27" i="32"/>
  <c r="T27" i="32"/>
  <c r="S27" i="32"/>
  <c r="R27" i="32"/>
  <c r="Q27" i="32"/>
  <c r="P27" i="32"/>
  <c r="O27" i="32"/>
  <c r="N27" i="32"/>
  <c r="M27" i="32"/>
  <c r="L27" i="32"/>
  <c r="K27" i="32"/>
  <c r="J27" i="32"/>
  <c r="I27" i="32"/>
  <c r="H27" i="32"/>
  <c r="G27" i="32"/>
  <c r="F27" i="32"/>
  <c r="E27" i="32"/>
  <c r="D27" i="32"/>
  <c r="C27" i="32"/>
  <c r="B27"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B26"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C25" i="32"/>
  <c r="B25"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B24"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D23" i="32"/>
  <c r="C23" i="32"/>
  <c r="B23"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D22" i="32"/>
  <c r="C22" i="32"/>
  <c r="B22"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B21"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C20" i="32"/>
  <c r="B20"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B19"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C18" i="32"/>
  <c r="B18"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D17" i="32"/>
  <c r="C17" i="32"/>
  <c r="B17"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16" i="32"/>
  <c r="C16" i="32"/>
  <c r="B16" i="32"/>
  <c r="AC15" i="32"/>
  <c r="AB15" i="32"/>
  <c r="AA15" i="32"/>
  <c r="Z15" i="32"/>
  <c r="Y15" i="32"/>
  <c r="X15" i="32"/>
  <c r="W15" i="32"/>
  <c r="V15" i="32"/>
  <c r="U15" i="32"/>
  <c r="T15" i="32"/>
  <c r="S15" i="32"/>
  <c r="R15" i="32"/>
  <c r="Q15" i="32"/>
  <c r="P15" i="32"/>
  <c r="O15" i="32"/>
  <c r="N15" i="32"/>
  <c r="M15" i="32"/>
  <c r="L15" i="32"/>
  <c r="K15" i="32"/>
  <c r="J15" i="32"/>
  <c r="I15" i="32"/>
  <c r="H15" i="32"/>
  <c r="G15" i="32"/>
  <c r="F15" i="32"/>
  <c r="E15" i="32"/>
  <c r="D15" i="32"/>
  <c r="C15" i="32"/>
  <c r="B15"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C14" i="32"/>
  <c r="B14" i="32"/>
  <c r="AC13" i="32"/>
  <c r="AB13" i="32"/>
  <c r="AA13" i="32"/>
  <c r="Z13" i="32"/>
  <c r="Y13" i="32"/>
  <c r="X13" i="32"/>
  <c r="W13" i="32"/>
  <c r="V13" i="32"/>
  <c r="U13" i="32"/>
  <c r="T13" i="32"/>
  <c r="S13" i="32"/>
  <c r="R13" i="32"/>
  <c r="Q13" i="32"/>
  <c r="P13" i="32"/>
  <c r="O13" i="32"/>
  <c r="N13" i="32"/>
  <c r="M13" i="32"/>
  <c r="L13" i="32"/>
  <c r="K13" i="32"/>
  <c r="J13" i="32"/>
  <c r="I13" i="32"/>
  <c r="H13" i="32"/>
  <c r="G13" i="32"/>
  <c r="F13" i="32"/>
  <c r="E13" i="32"/>
  <c r="D13" i="32"/>
  <c r="C13" i="32"/>
  <c r="B13" i="32"/>
  <c r="AC12" i="32"/>
  <c r="AB12" i="32"/>
  <c r="AA12" i="32"/>
  <c r="Z12" i="32"/>
  <c r="Y12" i="32"/>
  <c r="X12" i="32"/>
  <c r="W12" i="32"/>
  <c r="V12" i="32"/>
  <c r="U12" i="32"/>
  <c r="T12" i="32"/>
  <c r="S12" i="32"/>
  <c r="R12" i="32"/>
  <c r="Q12" i="32"/>
  <c r="P12" i="32"/>
  <c r="O12" i="32"/>
  <c r="N12" i="32"/>
  <c r="M12" i="32"/>
  <c r="L12" i="32"/>
  <c r="K12" i="32"/>
  <c r="J12" i="32"/>
  <c r="I12" i="32"/>
  <c r="H12" i="32"/>
  <c r="G12" i="32"/>
  <c r="F12" i="32"/>
  <c r="E12" i="32"/>
  <c r="D12" i="32"/>
  <c r="C12" i="32"/>
  <c r="B12" i="32"/>
  <c r="AC11" i="32"/>
  <c r="AB11" i="32"/>
  <c r="AA11" i="32"/>
  <c r="Z11" i="32"/>
  <c r="Y11" i="32"/>
  <c r="X11" i="32"/>
  <c r="W11" i="32"/>
  <c r="V11" i="32"/>
  <c r="U11" i="32"/>
  <c r="T11" i="32"/>
  <c r="S11" i="32"/>
  <c r="R11" i="32"/>
  <c r="Q11" i="32"/>
  <c r="P11" i="32"/>
  <c r="O11" i="32"/>
  <c r="N11" i="32"/>
  <c r="M11" i="32"/>
  <c r="L11" i="32"/>
  <c r="K11" i="32"/>
  <c r="J11" i="32"/>
  <c r="I11" i="32"/>
  <c r="H11" i="32"/>
  <c r="G11" i="32"/>
  <c r="F11" i="32"/>
  <c r="E11" i="32"/>
  <c r="D11" i="32"/>
  <c r="C11" i="32"/>
  <c r="B11"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D10" i="32"/>
  <c r="C10" i="32"/>
  <c r="B10" i="32"/>
  <c r="AC9" i="32"/>
  <c r="AB9" i="32"/>
  <c r="AA9" i="32"/>
  <c r="Z9" i="32"/>
  <c r="Y9" i="32"/>
  <c r="X9" i="32"/>
  <c r="W9" i="32"/>
  <c r="V9" i="32"/>
  <c r="U9" i="32"/>
  <c r="T9" i="32"/>
  <c r="S9" i="32"/>
  <c r="R9" i="32"/>
  <c r="Q9" i="32"/>
  <c r="P9" i="32"/>
  <c r="O9" i="32"/>
  <c r="N9" i="32"/>
  <c r="M9" i="32"/>
  <c r="L9" i="32"/>
  <c r="K9" i="32"/>
  <c r="J9" i="32"/>
  <c r="I9" i="32"/>
  <c r="H9" i="32"/>
  <c r="G9" i="32"/>
  <c r="F9" i="32"/>
  <c r="E9" i="32"/>
  <c r="D9" i="32"/>
  <c r="C9" i="32"/>
  <c r="B9" i="32"/>
  <c r="AC8" i="32"/>
  <c r="AB8" i="32"/>
  <c r="AA8" i="32"/>
  <c r="Z8" i="32"/>
  <c r="Y8" i="32"/>
  <c r="X8" i="32"/>
  <c r="W8" i="32"/>
  <c r="V8" i="32"/>
  <c r="U8" i="32"/>
  <c r="T8" i="32"/>
  <c r="S8" i="32"/>
  <c r="R8" i="32"/>
  <c r="Q8" i="32"/>
  <c r="P8" i="32"/>
  <c r="O8" i="32"/>
  <c r="N8" i="32"/>
  <c r="M8" i="32"/>
  <c r="L8" i="32"/>
  <c r="K8" i="32"/>
  <c r="J8" i="32"/>
  <c r="I8" i="32"/>
  <c r="H8" i="32"/>
  <c r="G8" i="32"/>
  <c r="F8" i="32"/>
  <c r="E8" i="32"/>
  <c r="D8" i="32"/>
  <c r="C8" i="32"/>
  <c r="B8" i="32"/>
  <c r="AC7" i="32"/>
  <c r="AB7" i="32"/>
  <c r="AA7" i="32"/>
  <c r="Z7" i="32"/>
  <c r="Y7" i="32"/>
  <c r="X7" i="32"/>
  <c r="W7" i="32"/>
  <c r="V7" i="32"/>
  <c r="U7" i="32"/>
  <c r="T7" i="32"/>
  <c r="S7" i="32"/>
  <c r="R7" i="32"/>
  <c r="Q7" i="32"/>
  <c r="P7" i="32"/>
  <c r="O7" i="32"/>
  <c r="N7" i="32"/>
  <c r="M7" i="32"/>
  <c r="L7" i="32"/>
  <c r="K7" i="32"/>
  <c r="J7" i="32"/>
  <c r="I7" i="32"/>
  <c r="H7" i="32"/>
  <c r="G7" i="32"/>
  <c r="F7" i="32"/>
  <c r="E7" i="32"/>
  <c r="D7" i="32"/>
  <c r="C7" i="32"/>
  <c r="B7"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B6" i="32"/>
  <c r="AA69" i="30"/>
  <c r="Z69" i="30"/>
  <c r="Y69" i="30"/>
  <c r="X69" i="30"/>
  <c r="W69" i="30"/>
  <c r="V69" i="30"/>
  <c r="U69" i="30"/>
  <c r="T69" i="30"/>
  <c r="S69" i="30"/>
  <c r="R69" i="30"/>
  <c r="Q69" i="30"/>
  <c r="P69" i="30"/>
  <c r="O69" i="30"/>
  <c r="N69" i="30"/>
  <c r="M69" i="30"/>
  <c r="L69" i="30"/>
  <c r="K69" i="30"/>
  <c r="J69" i="30"/>
  <c r="I69" i="30"/>
  <c r="H69" i="30"/>
  <c r="G69" i="30"/>
  <c r="F69" i="30"/>
  <c r="E69" i="30"/>
  <c r="D69" i="30"/>
  <c r="C69" i="30"/>
  <c r="B69" i="30"/>
  <c r="AA68" i="30"/>
  <c r="Z68" i="30"/>
  <c r="Y68" i="30"/>
  <c r="X68" i="30"/>
  <c r="W68" i="30"/>
  <c r="V68" i="30"/>
  <c r="U68" i="30"/>
  <c r="T68" i="30"/>
  <c r="S68" i="30"/>
  <c r="R68" i="30"/>
  <c r="Q68" i="30"/>
  <c r="P68" i="30"/>
  <c r="O68" i="30"/>
  <c r="N68" i="30"/>
  <c r="M68" i="30"/>
  <c r="L68" i="30"/>
  <c r="K68" i="30"/>
  <c r="J68" i="30"/>
  <c r="I68" i="30"/>
  <c r="H68" i="30"/>
  <c r="G68" i="30"/>
  <c r="F68" i="30"/>
  <c r="E68" i="30"/>
  <c r="D68" i="30"/>
  <c r="C68" i="30"/>
  <c r="B68" i="30"/>
  <c r="AA67" i="30"/>
  <c r="Z67" i="30"/>
  <c r="Y67" i="30"/>
  <c r="X67" i="30"/>
  <c r="W67" i="30"/>
  <c r="V67" i="30"/>
  <c r="U67" i="30"/>
  <c r="T67" i="30"/>
  <c r="S67" i="30"/>
  <c r="R67" i="30"/>
  <c r="Q67" i="30"/>
  <c r="P67" i="30"/>
  <c r="O67" i="30"/>
  <c r="N67" i="30"/>
  <c r="M67" i="30"/>
  <c r="L67" i="30"/>
  <c r="K67" i="30"/>
  <c r="J67" i="30"/>
  <c r="I67" i="30"/>
  <c r="H67" i="30"/>
  <c r="G67" i="30"/>
  <c r="F67" i="30"/>
  <c r="E67" i="30"/>
  <c r="D67" i="30"/>
  <c r="C67" i="30"/>
  <c r="B67" i="30"/>
  <c r="AA66" i="30"/>
  <c r="Z66" i="30"/>
  <c r="Y66" i="30"/>
  <c r="X66" i="30"/>
  <c r="W66" i="30"/>
  <c r="V66" i="30"/>
  <c r="U66" i="30"/>
  <c r="T66" i="30"/>
  <c r="S66" i="30"/>
  <c r="R66" i="30"/>
  <c r="Q66" i="30"/>
  <c r="P66" i="30"/>
  <c r="O66" i="30"/>
  <c r="N66" i="30"/>
  <c r="M66" i="30"/>
  <c r="L66" i="30"/>
  <c r="K66" i="30"/>
  <c r="J66" i="30"/>
  <c r="I66" i="30"/>
  <c r="H66" i="30"/>
  <c r="G66" i="30"/>
  <c r="F66" i="30"/>
  <c r="E66" i="30"/>
  <c r="D66" i="30"/>
  <c r="C66" i="30"/>
  <c r="B66" i="30"/>
  <c r="AA65" i="30"/>
  <c r="Z65" i="30"/>
  <c r="Y65" i="30"/>
  <c r="X65" i="30"/>
  <c r="W65" i="30"/>
  <c r="V65" i="30"/>
  <c r="U65" i="30"/>
  <c r="T65" i="30"/>
  <c r="S65" i="30"/>
  <c r="R65" i="30"/>
  <c r="Q65" i="30"/>
  <c r="P65" i="30"/>
  <c r="O65" i="30"/>
  <c r="N65" i="30"/>
  <c r="M65" i="30"/>
  <c r="L65" i="30"/>
  <c r="K65" i="30"/>
  <c r="J65" i="30"/>
  <c r="I65" i="30"/>
  <c r="H65" i="30"/>
  <c r="G65" i="30"/>
  <c r="F65" i="30"/>
  <c r="E65" i="30"/>
  <c r="D65" i="30"/>
  <c r="C65" i="30"/>
  <c r="B65" i="30"/>
  <c r="AA64" i="30"/>
  <c r="Z64" i="30"/>
  <c r="Y64" i="30"/>
  <c r="X64" i="30"/>
  <c r="W64" i="30"/>
  <c r="V64" i="30"/>
  <c r="U64" i="30"/>
  <c r="T64" i="30"/>
  <c r="S64" i="30"/>
  <c r="R64" i="30"/>
  <c r="Q64" i="30"/>
  <c r="P64" i="30"/>
  <c r="O64" i="30"/>
  <c r="N64" i="30"/>
  <c r="M64" i="30"/>
  <c r="L64" i="30"/>
  <c r="K64" i="30"/>
  <c r="J64" i="30"/>
  <c r="I64" i="30"/>
  <c r="H64" i="30"/>
  <c r="G64" i="30"/>
  <c r="F64" i="30"/>
  <c r="E64" i="30"/>
  <c r="D64" i="30"/>
  <c r="C64" i="30"/>
  <c r="B64"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C14" i="30"/>
  <c r="AB14"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9" i="30"/>
  <c r="AC8" i="30"/>
  <c r="AB8" i="30"/>
  <c r="AA8" i="30"/>
  <c r="Z8" i="30"/>
  <c r="Y8" i="30"/>
  <c r="X8" i="30"/>
  <c r="W8" i="30"/>
  <c r="V8" i="30"/>
  <c r="U8" i="30"/>
  <c r="T8" i="30"/>
  <c r="S8" i="30"/>
  <c r="R8" i="30"/>
  <c r="Q8" i="30"/>
  <c r="P8" i="30"/>
  <c r="O8" i="30"/>
  <c r="N8" i="30"/>
  <c r="M8" i="30"/>
  <c r="L8" i="30"/>
  <c r="K8" i="30"/>
  <c r="J8" i="30"/>
  <c r="I8" i="30"/>
  <c r="H8" i="30"/>
  <c r="G8" i="30"/>
  <c r="F8" i="30"/>
  <c r="E8" i="30"/>
  <c r="D8" i="30"/>
  <c r="C8" i="30"/>
  <c r="B8" i="30"/>
  <c r="AC7" i="30"/>
  <c r="AB7" i="30"/>
  <c r="AA7" i="30"/>
  <c r="Z7" i="30"/>
  <c r="Y7" i="30"/>
  <c r="X7" i="30"/>
  <c r="W7" i="30"/>
  <c r="V7" i="30"/>
  <c r="U7" i="30"/>
  <c r="T7" i="30"/>
  <c r="S7" i="30"/>
  <c r="R7" i="30"/>
  <c r="Q7" i="30"/>
  <c r="P7" i="30"/>
  <c r="O7" i="30"/>
  <c r="N7" i="30"/>
  <c r="M7" i="30"/>
  <c r="L7" i="30"/>
  <c r="K7" i="30"/>
  <c r="J7" i="30"/>
  <c r="I7" i="30"/>
  <c r="H7" i="30"/>
  <c r="G7" i="30"/>
  <c r="F7" i="30"/>
  <c r="E7" i="30"/>
  <c r="D7" i="30"/>
  <c r="C7" i="30"/>
  <c r="B7"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E7" i="6"/>
  <c r="E5" i="6"/>
  <c r="E4" i="6"/>
  <c r="AA69" i="25"/>
  <c r="Z69" i="25"/>
  <c r="Y69" i="25"/>
  <c r="X69" i="25"/>
  <c r="W69" i="25"/>
  <c r="V69" i="25"/>
  <c r="U69" i="25"/>
  <c r="T69" i="25"/>
  <c r="S69" i="25"/>
  <c r="R69" i="25"/>
  <c r="Q69" i="25"/>
  <c r="P69" i="25"/>
  <c r="O69" i="25"/>
  <c r="N69" i="25"/>
  <c r="M69" i="25"/>
  <c r="L69" i="25"/>
  <c r="K69" i="25"/>
  <c r="J69" i="25"/>
  <c r="I69" i="25"/>
  <c r="H69" i="25"/>
  <c r="G69" i="25"/>
  <c r="F69" i="25"/>
  <c r="E69" i="25"/>
  <c r="D69" i="25"/>
  <c r="C69" i="25"/>
  <c r="B69" i="25"/>
  <c r="AA68" i="25"/>
  <c r="Z68" i="25"/>
  <c r="Y68" i="25"/>
  <c r="X68" i="25"/>
  <c r="W68" i="25"/>
  <c r="V68" i="25"/>
  <c r="U68" i="25"/>
  <c r="T68" i="25"/>
  <c r="S68" i="25"/>
  <c r="R68" i="25"/>
  <c r="Q68" i="25"/>
  <c r="P68" i="25"/>
  <c r="O68" i="25"/>
  <c r="N68" i="25"/>
  <c r="M68" i="25"/>
  <c r="L68" i="25"/>
  <c r="K68" i="25"/>
  <c r="J68" i="25"/>
  <c r="I68" i="25"/>
  <c r="H68" i="25"/>
  <c r="G68" i="25"/>
  <c r="F68" i="25"/>
  <c r="E68" i="25"/>
  <c r="D68" i="25"/>
  <c r="C68" i="25"/>
  <c r="B68" i="25"/>
  <c r="AA67" i="25"/>
  <c r="Z67" i="25"/>
  <c r="Y67" i="25"/>
  <c r="X67" i="25"/>
  <c r="W67" i="25"/>
  <c r="V67" i="25"/>
  <c r="U67" i="25"/>
  <c r="T67" i="25"/>
  <c r="S67" i="25"/>
  <c r="R67" i="25"/>
  <c r="Q67" i="25"/>
  <c r="P67" i="25"/>
  <c r="O67" i="25"/>
  <c r="N67" i="25"/>
  <c r="M67" i="25"/>
  <c r="L67" i="25"/>
  <c r="K67" i="25"/>
  <c r="J67" i="25"/>
  <c r="I67" i="25"/>
  <c r="H67" i="25"/>
  <c r="G67" i="25"/>
  <c r="F67" i="25"/>
  <c r="E67" i="25"/>
  <c r="D67" i="25"/>
  <c r="C67" i="25"/>
  <c r="B67" i="25"/>
  <c r="AA66" i="25"/>
  <c r="Z66" i="25"/>
  <c r="Y66" i="25"/>
  <c r="X66" i="25"/>
  <c r="W66" i="25"/>
  <c r="V66" i="25"/>
  <c r="U66" i="25"/>
  <c r="T66" i="25"/>
  <c r="S66" i="25"/>
  <c r="R66" i="25"/>
  <c r="Q66" i="25"/>
  <c r="P66" i="25"/>
  <c r="O66" i="25"/>
  <c r="N66" i="25"/>
  <c r="M66" i="25"/>
  <c r="L66" i="25"/>
  <c r="K66" i="25"/>
  <c r="J66" i="25"/>
  <c r="I66" i="25"/>
  <c r="H66" i="25"/>
  <c r="G66" i="25"/>
  <c r="F66" i="25"/>
  <c r="E66" i="25"/>
  <c r="D66" i="25"/>
  <c r="C66" i="25"/>
  <c r="B66" i="25"/>
  <c r="AA65" i="25"/>
  <c r="Z65" i="25"/>
  <c r="Y65" i="25"/>
  <c r="X65" i="25"/>
  <c r="W65" i="25"/>
  <c r="V65" i="25"/>
  <c r="U65" i="25"/>
  <c r="T65" i="25"/>
  <c r="S65" i="25"/>
  <c r="R65" i="25"/>
  <c r="Q65" i="25"/>
  <c r="P65" i="25"/>
  <c r="O65" i="25"/>
  <c r="N65" i="25"/>
  <c r="M65" i="25"/>
  <c r="L65" i="25"/>
  <c r="K65" i="25"/>
  <c r="J65" i="25"/>
  <c r="I65" i="25"/>
  <c r="H65" i="25"/>
  <c r="G65" i="25"/>
  <c r="F65" i="25"/>
  <c r="E65" i="25"/>
  <c r="D65" i="25"/>
  <c r="C65" i="25"/>
  <c r="B65" i="25"/>
  <c r="AA64" i="25"/>
  <c r="Z64" i="25"/>
  <c r="Y64" i="25"/>
  <c r="X64" i="25"/>
  <c r="W64" i="25"/>
  <c r="V64" i="25"/>
  <c r="U64" i="25"/>
  <c r="T64" i="25"/>
  <c r="S64" i="25"/>
  <c r="R64" i="25"/>
  <c r="Q64" i="25"/>
  <c r="P64" i="25"/>
  <c r="O64" i="25"/>
  <c r="N64" i="25"/>
  <c r="M64" i="25"/>
  <c r="L64" i="25"/>
  <c r="K64" i="25"/>
  <c r="J64" i="25"/>
  <c r="I64" i="25"/>
  <c r="H64" i="25"/>
  <c r="G64" i="25"/>
  <c r="F64" i="25"/>
  <c r="E64" i="25"/>
  <c r="D64" i="25"/>
  <c r="C64" i="25"/>
  <c r="B64"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F3" i="6"/>
  <c r="AA69" i="27"/>
  <c r="Z69" i="27"/>
  <c r="Y69" i="27"/>
  <c r="X69" i="27"/>
  <c r="W69" i="27"/>
  <c r="V69" i="27"/>
  <c r="U69" i="27"/>
  <c r="T69" i="27"/>
  <c r="S69" i="27"/>
  <c r="R69" i="27"/>
  <c r="Q69" i="27"/>
  <c r="P69" i="27"/>
  <c r="O69" i="27"/>
  <c r="N69" i="27"/>
  <c r="M69" i="27"/>
  <c r="L69" i="27"/>
  <c r="K69" i="27"/>
  <c r="J69" i="27"/>
  <c r="I69" i="27"/>
  <c r="H69" i="27"/>
  <c r="G69" i="27"/>
  <c r="F69" i="27"/>
  <c r="E69" i="27"/>
  <c r="D69" i="27"/>
  <c r="C69" i="27"/>
  <c r="B69" i="27"/>
  <c r="AA68" i="27"/>
  <c r="Z68" i="27"/>
  <c r="Y68" i="27"/>
  <c r="X68" i="27"/>
  <c r="W68" i="27"/>
  <c r="V68" i="27"/>
  <c r="U68" i="27"/>
  <c r="T68" i="27"/>
  <c r="S68" i="27"/>
  <c r="R68" i="27"/>
  <c r="Q68" i="27"/>
  <c r="P68" i="27"/>
  <c r="O68" i="27"/>
  <c r="N68" i="27"/>
  <c r="M68" i="27"/>
  <c r="L68" i="27"/>
  <c r="K68" i="27"/>
  <c r="J68" i="27"/>
  <c r="I68" i="27"/>
  <c r="H68" i="27"/>
  <c r="G68" i="27"/>
  <c r="F68" i="27"/>
  <c r="E68" i="27"/>
  <c r="D68" i="27"/>
  <c r="C68" i="27"/>
  <c r="B68" i="27"/>
  <c r="AA67" i="27"/>
  <c r="Z67" i="27"/>
  <c r="Y67" i="27"/>
  <c r="X67" i="27"/>
  <c r="W67" i="27"/>
  <c r="V67" i="27"/>
  <c r="U67" i="27"/>
  <c r="T67" i="27"/>
  <c r="S67" i="27"/>
  <c r="R67" i="27"/>
  <c r="Q67" i="27"/>
  <c r="P67" i="27"/>
  <c r="O67" i="27"/>
  <c r="N67" i="27"/>
  <c r="M67" i="27"/>
  <c r="L67" i="27"/>
  <c r="K67" i="27"/>
  <c r="J67" i="27"/>
  <c r="I67" i="27"/>
  <c r="H67" i="27"/>
  <c r="G67" i="27"/>
  <c r="F67" i="27"/>
  <c r="E67" i="27"/>
  <c r="D67" i="27"/>
  <c r="C67" i="27"/>
  <c r="B67" i="27"/>
  <c r="AA66" i="27"/>
  <c r="Z66" i="27"/>
  <c r="Y66" i="27"/>
  <c r="X66" i="27"/>
  <c r="W66" i="27"/>
  <c r="V66" i="27"/>
  <c r="U66" i="27"/>
  <c r="T66" i="27"/>
  <c r="S66" i="27"/>
  <c r="R66" i="27"/>
  <c r="Q66" i="27"/>
  <c r="P66" i="27"/>
  <c r="O66" i="27"/>
  <c r="N66" i="27"/>
  <c r="M66" i="27"/>
  <c r="L66" i="27"/>
  <c r="K66" i="27"/>
  <c r="J66" i="27"/>
  <c r="I66" i="27"/>
  <c r="H66" i="27"/>
  <c r="G66" i="27"/>
  <c r="F66" i="27"/>
  <c r="E66" i="27"/>
  <c r="D66" i="27"/>
  <c r="C66" i="27"/>
  <c r="B66" i="27"/>
  <c r="AA65" i="27"/>
  <c r="Z65" i="27"/>
  <c r="Y65" i="27"/>
  <c r="X65" i="27"/>
  <c r="W65" i="27"/>
  <c r="V65" i="27"/>
  <c r="U65" i="27"/>
  <c r="T65" i="27"/>
  <c r="S65" i="27"/>
  <c r="R65" i="27"/>
  <c r="Q65" i="27"/>
  <c r="P65" i="27"/>
  <c r="O65" i="27"/>
  <c r="N65" i="27"/>
  <c r="M65" i="27"/>
  <c r="L65" i="27"/>
  <c r="K65" i="27"/>
  <c r="J65" i="27"/>
  <c r="I65" i="27"/>
  <c r="H65" i="27"/>
  <c r="G65" i="27"/>
  <c r="F65" i="27"/>
  <c r="E65" i="27"/>
  <c r="D65" i="27"/>
  <c r="C65" i="27"/>
  <c r="B65" i="27"/>
  <c r="AA64" i="27"/>
  <c r="Z64" i="27"/>
  <c r="Y64" i="27"/>
  <c r="X64" i="27"/>
  <c r="W64" i="27"/>
  <c r="V64" i="27"/>
  <c r="U64" i="27"/>
  <c r="T64" i="27"/>
  <c r="S64" i="27"/>
  <c r="R64" i="27"/>
  <c r="Q64" i="27"/>
  <c r="P64" i="27"/>
  <c r="O64" i="27"/>
  <c r="N64" i="27"/>
  <c r="M64" i="27"/>
  <c r="L64" i="27"/>
  <c r="K64" i="27"/>
  <c r="J64" i="27"/>
  <c r="I64" i="27"/>
  <c r="H64" i="27"/>
  <c r="G64" i="27"/>
  <c r="F64" i="27"/>
  <c r="E64" i="27"/>
  <c r="D64" i="27"/>
  <c r="C64" i="27"/>
  <c r="B64"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H51" i="28"/>
  <c r="G51" i="28"/>
  <c r="F51" i="28"/>
  <c r="D51" i="28"/>
  <c r="C51" i="28"/>
  <c r="E51" i="28" s="1"/>
  <c r="H50" i="28"/>
  <c r="G50" i="28"/>
  <c r="C50" i="28"/>
  <c r="F50" i="28" s="1"/>
  <c r="H49" i="28"/>
  <c r="G49" i="28"/>
  <c r="F49" i="28"/>
  <c r="E49" i="28"/>
  <c r="D49" i="28"/>
  <c r="C49" i="28"/>
  <c r="H48" i="28"/>
  <c r="G48" i="28"/>
  <c r="E48" i="28"/>
  <c r="C48" i="28"/>
  <c r="D48" i="28" s="1"/>
  <c r="H47" i="28"/>
  <c r="G47" i="28"/>
  <c r="D47" i="28"/>
  <c r="C47" i="28"/>
  <c r="F47" i="28" s="1"/>
  <c r="H46" i="28"/>
  <c r="G46" i="28"/>
  <c r="C46" i="28"/>
  <c r="F46" i="28" s="1"/>
  <c r="H45" i="28"/>
  <c r="G45" i="28"/>
  <c r="F45" i="28"/>
  <c r="E45" i="28"/>
  <c r="C45" i="28"/>
  <c r="D45" i="28" s="1"/>
  <c r="H44" i="28"/>
  <c r="G44" i="28"/>
  <c r="E44" i="28"/>
  <c r="D44" i="28"/>
  <c r="C44" i="28"/>
  <c r="F44" i="28" s="1"/>
  <c r="H43" i="28"/>
  <c r="G43" i="28"/>
  <c r="F43" i="28"/>
  <c r="D43" i="28"/>
  <c r="C43" i="28"/>
  <c r="E43" i="28" s="1"/>
  <c r="H42" i="28"/>
  <c r="G42" i="28"/>
  <c r="C42" i="28"/>
  <c r="F42" i="28" s="1"/>
  <c r="H41" i="28"/>
  <c r="G41" i="28"/>
  <c r="F41" i="28"/>
  <c r="E41" i="28"/>
  <c r="D41" i="28"/>
  <c r="C41" i="28"/>
  <c r="H40" i="28"/>
  <c r="G40" i="28"/>
  <c r="E40" i="28"/>
  <c r="C40" i="28"/>
  <c r="D40" i="28" s="1"/>
  <c r="H39" i="28"/>
  <c r="G39" i="28"/>
  <c r="D39" i="28"/>
  <c r="C39" i="28"/>
  <c r="F39" i="28" s="1"/>
  <c r="H38" i="28"/>
  <c r="G38" i="28"/>
  <c r="C38" i="28"/>
  <c r="F38" i="28" s="1"/>
  <c r="H37" i="28"/>
  <c r="G37" i="28"/>
  <c r="F37" i="28"/>
  <c r="E37" i="28"/>
  <c r="C37" i="28"/>
  <c r="D37" i="28" s="1"/>
  <c r="H36" i="28"/>
  <c r="G36" i="28"/>
  <c r="E36" i="28"/>
  <c r="D36" i="28"/>
  <c r="C36" i="28"/>
  <c r="F36" i="28" s="1"/>
  <c r="H35" i="28"/>
  <c r="G35" i="28"/>
  <c r="F35" i="28"/>
  <c r="D35" i="28"/>
  <c r="C35" i="28"/>
  <c r="E35" i="28" s="1"/>
  <c r="H34" i="28"/>
  <c r="G34" i="28"/>
  <c r="C34" i="28"/>
  <c r="F34" i="28" s="1"/>
  <c r="H33" i="28"/>
  <c r="G33" i="28"/>
  <c r="F33" i="28"/>
  <c r="E33" i="28"/>
  <c r="D33" i="28"/>
  <c r="C33" i="28"/>
  <c r="H32" i="28"/>
  <c r="G32" i="28"/>
  <c r="E32" i="28"/>
  <c r="C32" i="28"/>
  <c r="D32" i="28" s="1"/>
  <c r="H31" i="28"/>
  <c r="G31" i="28"/>
  <c r="D31" i="28"/>
  <c r="C31" i="28"/>
  <c r="F31" i="28" s="1"/>
  <c r="H30" i="28"/>
  <c r="G30" i="28"/>
  <c r="C30" i="28"/>
  <c r="F30" i="28" s="1"/>
  <c r="H29" i="28"/>
  <c r="G29" i="28"/>
  <c r="F29" i="28"/>
  <c r="E29" i="28"/>
  <c r="C29" i="28"/>
  <c r="D29" i="28" s="1"/>
  <c r="H28" i="28"/>
  <c r="G28" i="28"/>
  <c r="E28" i="28"/>
  <c r="D28" i="28"/>
  <c r="C28" i="28"/>
  <c r="F28" i="28" s="1"/>
  <c r="H27" i="28"/>
  <c r="G27" i="28"/>
  <c r="F27" i="28"/>
  <c r="D27" i="28"/>
  <c r="C27" i="28"/>
  <c r="E27" i="28" s="1"/>
  <c r="H26" i="28"/>
  <c r="G26" i="28"/>
  <c r="C26" i="28"/>
  <c r="F26" i="28" s="1"/>
  <c r="H25" i="28"/>
  <c r="G25" i="28"/>
  <c r="F25" i="28"/>
  <c r="E25" i="28"/>
  <c r="D25" i="28"/>
  <c r="C25" i="28"/>
  <c r="H24" i="28"/>
  <c r="G24" i="28"/>
  <c r="E24" i="28"/>
  <c r="C24" i="28"/>
  <c r="D24" i="28" s="1"/>
  <c r="H23" i="28"/>
  <c r="G23" i="28"/>
  <c r="D23" i="28"/>
  <c r="C23" i="28"/>
  <c r="F23" i="28" s="1"/>
  <c r="H22" i="28"/>
  <c r="G22" i="28"/>
  <c r="C22" i="28"/>
  <c r="F22" i="28" s="1"/>
  <c r="H21" i="28"/>
  <c r="G21" i="28"/>
  <c r="F21" i="28"/>
  <c r="E21" i="28"/>
  <c r="D21" i="28"/>
  <c r="C21" i="28"/>
  <c r="H20" i="28"/>
  <c r="G20" i="28"/>
  <c r="E20" i="28"/>
  <c r="D20" i="28"/>
  <c r="C20" i="28"/>
  <c r="F20" i="28" s="1"/>
  <c r="H19" i="28"/>
  <c r="G19" i="28"/>
  <c r="F19" i="28"/>
  <c r="D19" i="28"/>
  <c r="C19" i="28"/>
  <c r="E19" i="28" s="1"/>
  <c r="H18" i="28"/>
  <c r="G18" i="28"/>
  <c r="C18" i="28"/>
  <c r="F18" i="28" s="1"/>
  <c r="H17" i="28"/>
  <c r="G17" i="28"/>
  <c r="F17" i="28"/>
  <c r="E17" i="28"/>
  <c r="D17" i="28"/>
  <c r="C17" i="28"/>
  <c r="H16" i="28"/>
  <c r="G16" i="28"/>
  <c r="E16" i="28"/>
  <c r="C16" i="28"/>
  <c r="D16" i="28" s="1"/>
  <c r="H15" i="28"/>
  <c r="G15" i="28"/>
  <c r="D15" i="28"/>
  <c r="C15" i="28"/>
  <c r="F15" i="28" s="1"/>
  <c r="H14" i="28"/>
  <c r="G14" i="28"/>
  <c r="C14" i="28"/>
  <c r="F14" i="28" s="1"/>
  <c r="H13" i="28"/>
  <c r="G13" i="28"/>
  <c r="F13" i="28"/>
  <c r="E13" i="28"/>
  <c r="C13" i="28"/>
  <c r="D13" i="28" s="1"/>
  <c r="H12" i="28"/>
  <c r="G12" i="28"/>
  <c r="E12" i="28"/>
  <c r="D12" i="28"/>
  <c r="C12" i="28"/>
  <c r="F12" i="28" s="1"/>
  <c r="H11" i="28"/>
  <c r="G11" i="28"/>
  <c r="F11" i="28"/>
  <c r="D11" i="28"/>
  <c r="C11" i="28"/>
  <c r="E11" i="28" s="1"/>
  <c r="H10" i="28"/>
  <c r="G10" i="28"/>
  <c r="C10" i="28"/>
  <c r="F10" i="28" s="1"/>
  <c r="H9" i="28"/>
  <c r="G9" i="28"/>
  <c r="F9" i="28"/>
  <c r="E9" i="28"/>
  <c r="D9" i="28"/>
  <c r="C9" i="28"/>
  <c r="H8" i="28"/>
  <c r="G8" i="28"/>
  <c r="E8" i="28"/>
  <c r="C8" i="28"/>
  <c r="D8" i="28" s="1"/>
  <c r="H7" i="28"/>
  <c r="G7" i="28"/>
  <c r="D7" i="28"/>
  <c r="C7" i="28"/>
  <c r="F7" i="28" s="1"/>
  <c r="A7" i="28"/>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H6" i="28"/>
  <c r="G6" i="28"/>
  <c r="C6" i="28"/>
  <c r="F6" i="28" s="1"/>
  <c r="A6" i="28"/>
  <c r="H5" i="28"/>
  <c r="G5" i="28"/>
  <c r="F5" i="28"/>
  <c r="E5" i="28"/>
  <c r="C5" i="28"/>
  <c r="D5" i="28" s="1"/>
  <c r="H52" i="24"/>
  <c r="G52" i="24"/>
  <c r="D52" i="24"/>
  <c r="C52" i="24"/>
  <c r="F52" i="24" s="1"/>
  <c r="H51" i="24"/>
  <c r="G51" i="24"/>
  <c r="C51" i="24"/>
  <c r="F51" i="24" s="1"/>
  <c r="H50" i="24"/>
  <c r="G50" i="24"/>
  <c r="F50" i="24"/>
  <c r="E50" i="24"/>
  <c r="C50" i="24"/>
  <c r="D50" i="24" s="1"/>
  <c r="H49" i="24"/>
  <c r="G49" i="24"/>
  <c r="F49" i="24"/>
  <c r="E49" i="24"/>
  <c r="D49" i="24"/>
  <c r="C49" i="24"/>
  <c r="H48" i="24"/>
  <c r="G48" i="24"/>
  <c r="E48" i="24"/>
  <c r="C48" i="24"/>
  <c r="D48" i="24" s="1"/>
  <c r="H47" i="24"/>
  <c r="G47" i="24"/>
  <c r="D47" i="24"/>
  <c r="C47" i="24"/>
  <c r="F47" i="24" s="1"/>
  <c r="H46" i="24"/>
  <c r="G46" i="24"/>
  <c r="C46" i="24"/>
  <c r="F46" i="24" s="1"/>
  <c r="H45" i="24"/>
  <c r="G45" i="24"/>
  <c r="F45" i="24"/>
  <c r="E45" i="24"/>
  <c r="D45" i="24"/>
  <c r="C45" i="24"/>
  <c r="H44" i="24"/>
  <c r="G44" i="24"/>
  <c r="D44" i="24"/>
  <c r="C44" i="24"/>
  <c r="F44" i="24" s="1"/>
  <c r="H43" i="24"/>
  <c r="G43" i="24"/>
  <c r="C43" i="24"/>
  <c r="F43" i="24" s="1"/>
  <c r="H42" i="24"/>
  <c r="G42" i="24"/>
  <c r="F42" i="24"/>
  <c r="E42" i="24"/>
  <c r="C42" i="24"/>
  <c r="D42" i="24" s="1"/>
  <c r="H41" i="24"/>
  <c r="G41" i="24"/>
  <c r="F41" i="24"/>
  <c r="E41" i="24"/>
  <c r="D41" i="24"/>
  <c r="C41" i="24"/>
  <c r="H40" i="24"/>
  <c r="G40" i="24"/>
  <c r="E40" i="24"/>
  <c r="C40" i="24"/>
  <c r="D40" i="24" s="1"/>
  <c r="H39" i="24"/>
  <c r="G39" i="24"/>
  <c r="D39" i="24"/>
  <c r="C39" i="24"/>
  <c r="F39" i="24" s="1"/>
  <c r="H38" i="24"/>
  <c r="G38" i="24"/>
  <c r="C38" i="24"/>
  <c r="F38" i="24" s="1"/>
  <c r="H37" i="24"/>
  <c r="G37" i="24"/>
  <c r="F37" i="24"/>
  <c r="E37" i="24"/>
  <c r="D37" i="24"/>
  <c r="C37" i="24"/>
  <c r="H36" i="24"/>
  <c r="G36" i="24"/>
  <c r="D36" i="24"/>
  <c r="C36" i="24"/>
  <c r="F36" i="24" s="1"/>
  <c r="H35" i="24"/>
  <c r="G35" i="24"/>
  <c r="C35" i="24"/>
  <c r="F35" i="24" s="1"/>
  <c r="H34" i="24"/>
  <c r="G34" i="24"/>
  <c r="F34" i="24"/>
  <c r="E34" i="24"/>
  <c r="C34" i="24"/>
  <c r="D34" i="24" s="1"/>
  <c r="H33" i="24"/>
  <c r="G33" i="24"/>
  <c r="F33" i="24"/>
  <c r="E33" i="24"/>
  <c r="D33" i="24"/>
  <c r="C33" i="24"/>
  <c r="H32" i="24"/>
  <c r="G32" i="24"/>
  <c r="E32" i="24"/>
  <c r="C32" i="24"/>
  <c r="D32" i="24" s="1"/>
  <c r="H31" i="24"/>
  <c r="G31" i="24"/>
  <c r="D31" i="24"/>
  <c r="C31" i="24"/>
  <c r="F31" i="24" s="1"/>
  <c r="H30" i="24"/>
  <c r="G30" i="24"/>
  <c r="C30" i="24"/>
  <c r="F30" i="24" s="1"/>
  <c r="H29" i="24"/>
  <c r="G29" i="24"/>
  <c r="F29" i="24"/>
  <c r="E29" i="24"/>
  <c r="D29" i="24"/>
  <c r="C29" i="24"/>
  <c r="H28" i="24"/>
  <c r="G28" i="24"/>
  <c r="D28" i="24"/>
  <c r="C28" i="24"/>
  <c r="F28" i="24" s="1"/>
  <c r="H27" i="24"/>
  <c r="G27" i="24"/>
  <c r="C27" i="24"/>
  <c r="F27" i="24" s="1"/>
  <c r="H26" i="24"/>
  <c r="G26" i="24"/>
  <c r="C26" i="24"/>
  <c r="F26" i="24" s="1"/>
  <c r="H25" i="24"/>
  <c r="G25" i="24"/>
  <c r="F25" i="24"/>
  <c r="E25" i="24"/>
  <c r="D25" i="24"/>
  <c r="C25" i="24"/>
  <c r="H24" i="24"/>
  <c r="G24" i="24"/>
  <c r="E24" i="24"/>
  <c r="C24" i="24"/>
  <c r="D24" i="24" s="1"/>
  <c r="H23" i="24"/>
  <c r="G23" i="24"/>
  <c r="D23" i="24"/>
  <c r="C23" i="24"/>
  <c r="F23" i="24" s="1"/>
  <c r="H22" i="24"/>
  <c r="G22" i="24"/>
  <c r="C22" i="24"/>
  <c r="F22" i="24" s="1"/>
  <c r="H21" i="24"/>
  <c r="G21" i="24"/>
  <c r="F21" i="24"/>
  <c r="E21" i="24"/>
  <c r="D21" i="24"/>
  <c r="C21" i="24"/>
  <c r="H20" i="24"/>
  <c r="G20" i="24"/>
  <c r="E20" i="24"/>
  <c r="D20" i="24"/>
  <c r="C20" i="24"/>
  <c r="F20" i="24" s="1"/>
  <c r="H19" i="24"/>
  <c r="G19" i="24"/>
  <c r="C19" i="24"/>
  <c r="F19" i="24" s="1"/>
  <c r="H18" i="24"/>
  <c r="G18" i="24"/>
  <c r="C18" i="24"/>
  <c r="F18" i="24" s="1"/>
  <c r="H17" i="24"/>
  <c r="G17" i="24"/>
  <c r="F17" i="24"/>
  <c r="D17" i="24"/>
  <c r="C17" i="24"/>
  <c r="E17" i="24" s="1"/>
  <c r="H16" i="24"/>
  <c r="G16" i="24"/>
  <c r="E16" i="24"/>
  <c r="C16" i="24"/>
  <c r="D16" i="24" s="1"/>
  <c r="H15" i="24"/>
  <c r="G15" i="24"/>
  <c r="D15" i="24"/>
  <c r="C15" i="24"/>
  <c r="F15" i="24" s="1"/>
  <c r="H14" i="24"/>
  <c r="G14" i="24"/>
  <c r="C14" i="24"/>
  <c r="F14" i="24" s="1"/>
  <c r="H13" i="24"/>
  <c r="G13" i="24"/>
  <c r="F13" i="24"/>
  <c r="E13" i="24"/>
  <c r="D13" i="24"/>
  <c r="C13" i="24"/>
  <c r="H12" i="24"/>
  <c r="G12" i="24"/>
  <c r="E12" i="24"/>
  <c r="D12" i="24"/>
  <c r="C12" i="24"/>
  <c r="F12" i="24" s="1"/>
  <c r="H11" i="24"/>
  <c r="G11" i="24"/>
  <c r="C11" i="24"/>
  <c r="F11" i="24" s="1"/>
  <c r="H10" i="24"/>
  <c r="G10" i="24"/>
  <c r="C10" i="24"/>
  <c r="F10" i="24" s="1"/>
  <c r="H9" i="24"/>
  <c r="G9" i="24"/>
  <c r="F9" i="24"/>
  <c r="E9" i="24"/>
  <c r="D9" i="24"/>
  <c r="C9" i="24"/>
  <c r="H8" i="24"/>
  <c r="G8" i="24"/>
  <c r="E8" i="24"/>
  <c r="C8" i="24"/>
  <c r="D8" i="24" s="1"/>
  <c r="H7" i="24"/>
  <c r="G7" i="24"/>
  <c r="D7" i="24"/>
  <c r="C7" i="24"/>
  <c r="F7" i="24" s="1"/>
  <c r="A7" i="24"/>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H6" i="24"/>
  <c r="G6" i="24"/>
  <c r="C6" i="24"/>
  <c r="F6" i="24" s="1"/>
  <c r="A6" i="24"/>
  <c r="H5" i="24"/>
  <c r="G5" i="24"/>
  <c r="F5" i="24"/>
  <c r="E5" i="24"/>
  <c r="D5" i="24"/>
  <c r="C5" i="24"/>
  <c r="D6" i="28" l="1"/>
  <c r="E7" i="28"/>
  <c r="F8" i="28"/>
  <c r="D14" i="28"/>
  <c r="E15" i="28"/>
  <c r="F16" i="28"/>
  <c r="D22" i="28"/>
  <c r="E23" i="28"/>
  <c r="F24" i="28"/>
  <c r="D30" i="28"/>
  <c r="E31" i="28"/>
  <c r="F32" i="28"/>
  <c r="D38" i="28"/>
  <c r="E39" i="28"/>
  <c r="F40" i="28"/>
  <c r="D46" i="28"/>
  <c r="E47" i="28"/>
  <c r="F48" i="28"/>
  <c r="E6" i="28"/>
  <c r="E14" i="28"/>
  <c r="E22" i="28"/>
  <c r="E30" i="28"/>
  <c r="E38" i="28"/>
  <c r="E46" i="28"/>
  <c r="D10" i="28"/>
  <c r="D18" i="28"/>
  <c r="D26" i="28"/>
  <c r="D34" i="28"/>
  <c r="D42" i="28"/>
  <c r="D50" i="28"/>
  <c r="E10" i="28"/>
  <c r="E18" i="28"/>
  <c r="E26" i="28"/>
  <c r="E34" i="28"/>
  <c r="E42" i="28"/>
  <c r="E50" i="28"/>
  <c r="D6" i="24"/>
  <c r="E7" i="24"/>
  <c r="F8" i="24"/>
  <c r="D14" i="24"/>
  <c r="E15" i="24"/>
  <c r="F16" i="24"/>
  <c r="D22" i="24"/>
  <c r="E23" i="24"/>
  <c r="F24" i="24"/>
  <c r="D30" i="24"/>
  <c r="E31" i="24"/>
  <c r="F32" i="24"/>
  <c r="D38" i="24"/>
  <c r="E39" i="24"/>
  <c r="F40" i="24"/>
  <c r="D46" i="24"/>
  <c r="E47" i="24"/>
  <c r="F48" i="24"/>
  <c r="E6" i="24"/>
  <c r="E14" i="24"/>
  <c r="E22" i="24"/>
  <c r="E30" i="24"/>
  <c r="E38" i="24"/>
  <c r="E46" i="24"/>
  <c r="D11" i="24"/>
  <c r="D19" i="24"/>
  <c r="D27" i="24"/>
  <c r="E28" i="24"/>
  <c r="D35" i="24"/>
  <c r="E36" i="24"/>
  <c r="D43" i="24"/>
  <c r="E44" i="24"/>
  <c r="D51" i="24"/>
  <c r="E52" i="24"/>
  <c r="D10" i="24"/>
  <c r="E11" i="24"/>
  <c r="D18" i="24"/>
  <c r="E19" i="24"/>
  <c r="D26" i="24"/>
  <c r="E27" i="24"/>
  <c r="E35" i="24"/>
  <c r="E43" i="24"/>
  <c r="E51" i="24"/>
  <c r="E10" i="24"/>
  <c r="E18" i="24"/>
  <c r="E26" i="24"/>
  <c r="C51" i="23" l="1"/>
  <c r="E51" i="23" s="1"/>
  <c r="C50" i="23"/>
  <c r="F50" i="23" s="1"/>
  <c r="E49" i="23"/>
  <c r="C49" i="23"/>
  <c r="F49" i="23" s="1"/>
  <c r="E48" i="23"/>
  <c r="C48" i="23"/>
  <c r="D48" i="23" s="1"/>
  <c r="E47" i="23"/>
  <c r="D47" i="23"/>
  <c r="C47" i="23"/>
  <c r="F47" i="23" s="1"/>
  <c r="E46" i="23"/>
  <c r="D46" i="23"/>
  <c r="C46" i="23"/>
  <c r="F46" i="23" s="1"/>
  <c r="F45" i="23"/>
  <c r="E45" i="23"/>
  <c r="D45" i="23"/>
  <c r="C45" i="23"/>
  <c r="F44" i="23"/>
  <c r="C44" i="23"/>
  <c r="E44" i="23" s="1"/>
  <c r="F43" i="23"/>
  <c r="C43" i="23"/>
  <c r="E43" i="23" s="1"/>
  <c r="C42" i="23"/>
  <c r="E42" i="23" s="1"/>
  <c r="E41" i="23"/>
  <c r="C41" i="23"/>
  <c r="F41" i="23" s="1"/>
  <c r="E40" i="23"/>
  <c r="C40" i="23"/>
  <c r="D40" i="23" s="1"/>
  <c r="E39" i="23"/>
  <c r="D39" i="23"/>
  <c r="C39" i="23"/>
  <c r="F39" i="23" s="1"/>
  <c r="E38" i="23"/>
  <c r="D38" i="23"/>
  <c r="C38" i="23"/>
  <c r="F38" i="23" s="1"/>
  <c r="F37" i="23"/>
  <c r="E37" i="23"/>
  <c r="D37" i="23"/>
  <c r="C37" i="23"/>
  <c r="F36" i="23"/>
  <c r="C36" i="23"/>
  <c r="E36" i="23" s="1"/>
  <c r="F35" i="23"/>
  <c r="C35" i="23"/>
  <c r="E35" i="23" s="1"/>
  <c r="C34" i="23"/>
  <c r="F34" i="23" s="1"/>
  <c r="E33" i="23"/>
  <c r="C33" i="23"/>
  <c r="F33" i="23" s="1"/>
  <c r="E32" i="23"/>
  <c r="C32" i="23"/>
  <c r="D32" i="23" s="1"/>
  <c r="E31" i="23"/>
  <c r="D31" i="23"/>
  <c r="C31" i="23"/>
  <c r="F31" i="23" s="1"/>
  <c r="D30" i="23"/>
  <c r="C30" i="23"/>
  <c r="F30" i="23" s="1"/>
  <c r="F29" i="23"/>
  <c r="D29" i="23"/>
  <c r="C29" i="23"/>
  <c r="E29" i="23" s="1"/>
  <c r="F28" i="23"/>
  <c r="C28" i="23"/>
  <c r="E28" i="23" s="1"/>
  <c r="F27" i="23"/>
  <c r="C27" i="23"/>
  <c r="E27" i="23" s="1"/>
  <c r="C26" i="23"/>
  <c r="E26" i="23" s="1"/>
  <c r="E25" i="23"/>
  <c r="C25" i="23"/>
  <c r="F25" i="23" s="1"/>
  <c r="E24" i="23"/>
  <c r="C24" i="23"/>
  <c r="D24" i="23" s="1"/>
  <c r="D23" i="23"/>
  <c r="C23" i="23"/>
  <c r="F23" i="23" s="1"/>
  <c r="D22" i="23"/>
  <c r="C22" i="23"/>
  <c r="F22" i="23" s="1"/>
  <c r="F21" i="23"/>
  <c r="D21" i="23"/>
  <c r="C21" i="23"/>
  <c r="E21" i="23" s="1"/>
  <c r="F20" i="23"/>
  <c r="C20" i="23"/>
  <c r="E20" i="23" s="1"/>
  <c r="F19" i="23"/>
  <c r="C19" i="23"/>
  <c r="E19" i="23" s="1"/>
  <c r="C18" i="23"/>
  <c r="F18" i="23" s="1"/>
  <c r="E17" i="23"/>
  <c r="C17" i="23"/>
  <c r="F17" i="23" s="1"/>
  <c r="E16" i="23"/>
  <c r="C16" i="23"/>
  <c r="D16" i="23" s="1"/>
  <c r="D15" i="23"/>
  <c r="C15" i="23"/>
  <c r="F15" i="23" s="1"/>
  <c r="D14" i="23"/>
  <c r="C14" i="23"/>
  <c r="F14" i="23" s="1"/>
  <c r="F13" i="23"/>
  <c r="D13" i="23"/>
  <c r="C13" i="23"/>
  <c r="E13" i="23" s="1"/>
  <c r="F12" i="23"/>
  <c r="C12" i="23"/>
  <c r="E12" i="23" s="1"/>
  <c r="F11" i="23"/>
  <c r="C11" i="23"/>
  <c r="E11" i="23" s="1"/>
  <c r="C10" i="23"/>
  <c r="E10" i="23" s="1"/>
  <c r="A6" i="23"/>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F51" i="23" l="1"/>
  <c r="D10" i="23"/>
  <c r="F16" i="23"/>
  <c r="D18" i="23"/>
  <c r="F24" i="23"/>
  <c r="D26" i="23"/>
  <c r="F32" i="23"/>
  <c r="D34" i="23"/>
  <c r="F40" i="23"/>
  <c r="D42" i="23"/>
  <c r="F48" i="23"/>
  <c r="D50" i="23"/>
  <c r="E18" i="23"/>
  <c r="E34" i="23"/>
  <c r="E50" i="23"/>
  <c r="F10" i="23"/>
  <c r="D12" i="23"/>
  <c r="E15" i="23"/>
  <c r="D20" i="23"/>
  <c r="E23" i="23"/>
  <c r="F26" i="23"/>
  <c r="D28" i="23"/>
  <c r="D36" i="23"/>
  <c r="F42" i="23"/>
  <c r="D44" i="23"/>
  <c r="D17" i="23"/>
  <c r="D25" i="23"/>
  <c r="D33" i="23"/>
  <c r="D41" i="23"/>
  <c r="D49" i="23"/>
  <c r="D11" i="23"/>
  <c r="E14" i="23"/>
  <c r="D19" i="23"/>
  <c r="E22" i="23"/>
  <c r="D27" i="23"/>
  <c r="E30" i="23"/>
  <c r="D35" i="23"/>
  <c r="D43" i="23"/>
  <c r="D51" i="23"/>
  <c r="F6" i="6" l="1"/>
  <c r="H51" i="20"/>
  <c r="G51" i="20"/>
  <c r="F51" i="20"/>
  <c r="C51" i="20"/>
  <c r="E51" i="20" s="1"/>
  <c r="H50" i="20"/>
  <c r="G50" i="20"/>
  <c r="F50" i="20"/>
  <c r="E50" i="20"/>
  <c r="C50" i="20"/>
  <c r="D50" i="20" s="1"/>
  <c r="H49" i="20"/>
  <c r="G49" i="20"/>
  <c r="F49" i="20"/>
  <c r="E49" i="20"/>
  <c r="D49" i="20"/>
  <c r="C49" i="20"/>
  <c r="H48" i="20"/>
  <c r="G48" i="20"/>
  <c r="F48" i="20"/>
  <c r="C48" i="20"/>
  <c r="E48" i="20" s="1"/>
  <c r="H47" i="20"/>
  <c r="G47" i="20"/>
  <c r="E47" i="20"/>
  <c r="C47" i="20"/>
  <c r="D47" i="20" s="1"/>
  <c r="H46" i="20"/>
  <c r="G46" i="20"/>
  <c r="D46" i="20"/>
  <c r="C46" i="20"/>
  <c r="F46" i="20" s="1"/>
  <c r="H45" i="20"/>
  <c r="G45" i="20"/>
  <c r="C45" i="20"/>
  <c r="F45" i="20" s="1"/>
  <c r="H44" i="20"/>
  <c r="G44" i="20"/>
  <c r="D44" i="20"/>
  <c r="C44" i="20"/>
  <c r="F44" i="20" s="1"/>
  <c r="H43" i="20"/>
  <c r="G43" i="20"/>
  <c r="F43" i="20"/>
  <c r="C43" i="20"/>
  <c r="E43" i="20" s="1"/>
  <c r="H42" i="20"/>
  <c r="G42" i="20"/>
  <c r="F42" i="20"/>
  <c r="E42" i="20"/>
  <c r="C42" i="20"/>
  <c r="D42" i="20" s="1"/>
  <c r="H41" i="20"/>
  <c r="G41" i="20"/>
  <c r="F41" i="20"/>
  <c r="E41" i="20"/>
  <c r="D41" i="20"/>
  <c r="C41" i="20"/>
  <c r="H40" i="20"/>
  <c r="G40" i="20"/>
  <c r="F40" i="20"/>
  <c r="C40" i="20"/>
  <c r="E40" i="20" s="1"/>
  <c r="H39" i="20"/>
  <c r="G39" i="20"/>
  <c r="E39" i="20"/>
  <c r="D39" i="20"/>
  <c r="C39" i="20"/>
  <c r="F39" i="20" s="1"/>
  <c r="H38" i="20"/>
  <c r="G38" i="20"/>
  <c r="D38" i="20"/>
  <c r="C38" i="20"/>
  <c r="F38" i="20" s="1"/>
  <c r="H37" i="20"/>
  <c r="G37" i="20"/>
  <c r="C37" i="20"/>
  <c r="F37" i="20" s="1"/>
  <c r="H36" i="20"/>
  <c r="G36" i="20"/>
  <c r="D36" i="20"/>
  <c r="C36" i="20"/>
  <c r="F36" i="20" s="1"/>
  <c r="H35" i="20"/>
  <c r="G35" i="20"/>
  <c r="F35" i="20"/>
  <c r="C35" i="20"/>
  <c r="E35" i="20" s="1"/>
  <c r="H34" i="20"/>
  <c r="G34" i="20"/>
  <c r="F34" i="20"/>
  <c r="E34" i="20"/>
  <c r="C34" i="20"/>
  <c r="D34" i="20" s="1"/>
  <c r="H33" i="20"/>
  <c r="G33" i="20"/>
  <c r="F33" i="20"/>
  <c r="E33" i="20"/>
  <c r="D33" i="20"/>
  <c r="C33" i="20"/>
  <c r="H32" i="20"/>
  <c r="G32" i="20"/>
  <c r="F32" i="20"/>
  <c r="C32" i="20"/>
  <c r="E32" i="20" s="1"/>
  <c r="H31" i="20"/>
  <c r="G31" i="20"/>
  <c r="E31" i="20"/>
  <c r="D31" i="20"/>
  <c r="C31" i="20"/>
  <c r="F31" i="20" s="1"/>
  <c r="H30" i="20"/>
  <c r="G30" i="20"/>
  <c r="D30" i="20"/>
  <c r="C30" i="20"/>
  <c r="F30" i="20" s="1"/>
  <c r="H29" i="20"/>
  <c r="G29" i="20"/>
  <c r="C29" i="20"/>
  <c r="F29" i="20" s="1"/>
  <c r="H28" i="20"/>
  <c r="G28" i="20"/>
  <c r="F28" i="20"/>
  <c r="D28" i="20"/>
  <c r="C28" i="20"/>
  <c r="E28" i="20" s="1"/>
  <c r="H27" i="20"/>
  <c r="G27" i="20"/>
  <c r="F27" i="20"/>
  <c r="C27" i="20"/>
  <c r="E27" i="20" s="1"/>
  <c r="H26" i="20"/>
  <c r="G26" i="20"/>
  <c r="F26" i="20"/>
  <c r="E26" i="20"/>
  <c r="C26" i="20"/>
  <c r="D26" i="20" s="1"/>
  <c r="H25" i="20"/>
  <c r="G25" i="20"/>
  <c r="F25" i="20"/>
  <c r="D25" i="20"/>
  <c r="C25" i="20"/>
  <c r="E25" i="20" s="1"/>
  <c r="H24" i="20"/>
  <c r="G24" i="20"/>
  <c r="F24" i="20"/>
  <c r="C24" i="20"/>
  <c r="E24" i="20" s="1"/>
  <c r="H23" i="20"/>
  <c r="G23" i="20"/>
  <c r="E23" i="20"/>
  <c r="D23" i="20"/>
  <c r="C23" i="20"/>
  <c r="F23" i="20" s="1"/>
  <c r="H22" i="20"/>
  <c r="G22" i="20"/>
  <c r="D22" i="20"/>
  <c r="C22" i="20"/>
  <c r="F22" i="20" s="1"/>
  <c r="H21" i="20"/>
  <c r="G21" i="20"/>
  <c r="C21" i="20"/>
  <c r="F21" i="20" s="1"/>
  <c r="H20" i="20"/>
  <c r="G20" i="20"/>
  <c r="F20" i="20"/>
  <c r="D20" i="20"/>
  <c r="C20" i="20"/>
  <c r="E20" i="20" s="1"/>
  <c r="H19" i="20"/>
  <c r="G19" i="20"/>
  <c r="F19" i="20"/>
  <c r="C19" i="20"/>
  <c r="E19" i="20" s="1"/>
  <c r="H18" i="20"/>
  <c r="G18" i="20"/>
  <c r="F18" i="20"/>
  <c r="E18" i="20"/>
  <c r="D18" i="20"/>
  <c r="C18" i="20"/>
  <c r="H17" i="20"/>
  <c r="G17" i="20"/>
  <c r="F17" i="20"/>
  <c r="D17" i="20"/>
  <c r="C17" i="20"/>
  <c r="E17" i="20" s="1"/>
  <c r="H16" i="20"/>
  <c r="G16" i="20"/>
  <c r="F16" i="20"/>
  <c r="C16" i="20"/>
  <c r="E16" i="20" s="1"/>
  <c r="H15" i="20"/>
  <c r="G15" i="20"/>
  <c r="E15" i="20"/>
  <c r="C15" i="20"/>
  <c r="D15" i="20" s="1"/>
  <c r="H14" i="20"/>
  <c r="G14" i="20"/>
  <c r="D14" i="20"/>
  <c r="C14" i="20"/>
  <c r="F14" i="20" s="1"/>
  <c r="H13" i="20"/>
  <c r="G13" i="20"/>
  <c r="C13" i="20"/>
  <c r="F13" i="20" s="1"/>
  <c r="H12" i="20"/>
  <c r="G12" i="20"/>
  <c r="F12" i="20"/>
  <c r="D12" i="20"/>
  <c r="C12" i="20"/>
  <c r="E12" i="20" s="1"/>
  <c r="H11" i="20"/>
  <c r="G11" i="20"/>
  <c r="F11" i="20"/>
  <c r="C11" i="20"/>
  <c r="E11" i="20" s="1"/>
  <c r="H10" i="20"/>
  <c r="G10" i="20"/>
  <c r="F10" i="20"/>
  <c r="E10" i="20"/>
  <c r="D10" i="20"/>
  <c r="C10" i="20"/>
  <c r="H9" i="20"/>
  <c r="G9" i="20"/>
  <c r="D9" i="20"/>
  <c r="C9" i="20"/>
  <c r="F9" i="20" s="1"/>
  <c r="H8" i="20"/>
  <c r="G8" i="20"/>
  <c r="F8" i="20"/>
  <c r="C8" i="20"/>
  <c r="E8" i="20" s="1"/>
  <c r="H7" i="20"/>
  <c r="G7" i="20"/>
  <c r="E7" i="20"/>
  <c r="D7" i="20"/>
  <c r="C7" i="20"/>
  <c r="F7" i="20"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H6" i="20"/>
  <c r="G6" i="20"/>
  <c r="D6" i="20"/>
  <c r="C6" i="20"/>
  <c r="F6" i="20" s="1"/>
  <c r="A6" i="20"/>
  <c r="H5" i="20"/>
  <c r="G5" i="20"/>
  <c r="C5" i="20"/>
  <c r="F5" i="20" s="1"/>
  <c r="D5" i="20" l="1"/>
  <c r="E6" i="20"/>
  <c r="D13" i="20"/>
  <c r="E14" i="20"/>
  <c r="F15" i="20"/>
  <c r="D21" i="20"/>
  <c r="E22" i="20"/>
  <c r="D29" i="20"/>
  <c r="E30" i="20"/>
  <c r="D37" i="20"/>
  <c r="E38" i="20"/>
  <c r="D45" i="20"/>
  <c r="E46" i="20"/>
  <c r="F47" i="20"/>
  <c r="E5" i="20"/>
  <c r="E13" i="20"/>
  <c r="E21" i="20"/>
  <c r="E29" i="20"/>
  <c r="E37" i="20"/>
  <c r="E45" i="20"/>
  <c r="D11" i="20"/>
  <c r="D19" i="20"/>
  <c r="D27" i="20"/>
  <c r="D35" i="20"/>
  <c r="E36" i="20"/>
  <c r="D43" i="20"/>
  <c r="E44" i="20"/>
  <c r="D51" i="20"/>
  <c r="D8" i="20"/>
  <c r="E9" i="20"/>
  <c r="D16" i="20"/>
  <c r="D24" i="20"/>
  <c r="D32" i="20"/>
  <c r="D40" i="20"/>
  <c r="D48" i="20"/>
  <c r="AC69" i="22" l="1"/>
  <c r="AB69" i="22"/>
  <c r="AA69" i="22"/>
  <c r="Z69" i="22"/>
  <c r="Y69" i="22"/>
  <c r="X69" i="22"/>
  <c r="W69" i="22"/>
  <c r="V69" i="22"/>
  <c r="U69" i="22"/>
  <c r="T69" i="22"/>
  <c r="S69" i="22"/>
  <c r="R69" i="22"/>
  <c r="Q69" i="22"/>
  <c r="P69" i="22"/>
  <c r="O69" i="22"/>
  <c r="N69" i="22"/>
  <c r="M69" i="22"/>
  <c r="L69" i="22"/>
  <c r="K69" i="22"/>
  <c r="J69" i="22"/>
  <c r="I69" i="22"/>
  <c r="H69" i="22"/>
  <c r="G69" i="22"/>
  <c r="F69" i="22"/>
  <c r="E69" i="22"/>
  <c r="D69" i="22"/>
  <c r="C69" i="22"/>
  <c r="B69" i="22"/>
  <c r="AC68" i="22"/>
  <c r="AB68" i="22"/>
  <c r="AA68" i="22"/>
  <c r="Z68" i="22"/>
  <c r="Y68" i="22"/>
  <c r="X68" i="22"/>
  <c r="W68" i="22"/>
  <c r="V68" i="22"/>
  <c r="U68" i="22"/>
  <c r="T68" i="22"/>
  <c r="S68" i="22"/>
  <c r="R68" i="22"/>
  <c r="Q68" i="22"/>
  <c r="P68" i="22"/>
  <c r="O68" i="22"/>
  <c r="N68" i="22"/>
  <c r="M68" i="22"/>
  <c r="L68" i="22"/>
  <c r="K68" i="22"/>
  <c r="J68" i="22"/>
  <c r="I68" i="22"/>
  <c r="H68" i="22"/>
  <c r="G68" i="22"/>
  <c r="F68" i="22"/>
  <c r="E68" i="22"/>
  <c r="D68" i="22"/>
  <c r="C68" i="22"/>
  <c r="B68" i="22"/>
  <c r="AC67" i="22"/>
  <c r="AB67" i="22"/>
  <c r="AA67" i="22"/>
  <c r="Z67" i="22"/>
  <c r="Y67" i="22"/>
  <c r="X67" i="22"/>
  <c r="W67" i="22"/>
  <c r="V67" i="22"/>
  <c r="U67" i="22"/>
  <c r="T67" i="22"/>
  <c r="S67" i="22"/>
  <c r="R67" i="22"/>
  <c r="Q67" i="22"/>
  <c r="P67" i="22"/>
  <c r="O67" i="22"/>
  <c r="N67" i="22"/>
  <c r="M67" i="22"/>
  <c r="L67" i="22"/>
  <c r="K67" i="22"/>
  <c r="J67" i="22"/>
  <c r="I67" i="22"/>
  <c r="H67" i="22"/>
  <c r="G67" i="22"/>
  <c r="F67" i="22"/>
  <c r="E67" i="22"/>
  <c r="D67" i="22"/>
  <c r="C67" i="22"/>
  <c r="B67" i="22"/>
  <c r="AC66" i="22"/>
  <c r="AB66" i="22"/>
  <c r="AA66" i="22"/>
  <c r="Z66" i="22"/>
  <c r="Y66" i="22"/>
  <c r="X66" i="22"/>
  <c r="W66" i="22"/>
  <c r="V66" i="22"/>
  <c r="U66" i="22"/>
  <c r="T66" i="22"/>
  <c r="S66" i="22"/>
  <c r="R66" i="22"/>
  <c r="Q66" i="22"/>
  <c r="P66" i="22"/>
  <c r="O66" i="22"/>
  <c r="N66" i="22"/>
  <c r="M66" i="22"/>
  <c r="L66" i="22"/>
  <c r="K66" i="22"/>
  <c r="J66" i="22"/>
  <c r="I66" i="22"/>
  <c r="H66" i="22"/>
  <c r="G66" i="22"/>
  <c r="F66" i="22"/>
  <c r="E66" i="22"/>
  <c r="D66" i="22"/>
  <c r="C66" i="22"/>
  <c r="B66" i="22"/>
  <c r="AC65" i="22"/>
  <c r="AB65" i="22"/>
  <c r="AA65" i="22"/>
  <c r="Z65" i="22"/>
  <c r="Y65" i="22"/>
  <c r="X65" i="22"/>
  <c r="W65" i="22"/>
  <c r="V65" i="22"/>
  <c r="U65" i="22"/>
  <c r="T65" i="22"/>
  <c r="S65" i="22"/>
  <c r="R65" i="22"/>
  <c r="Q65" i="22"/>
  <c r="P65" i="22"/>
  <c r="O65" i="22"/>
  <c r="N65" i="22"/>
  <c r="M65" i="22"/>
  <c r="L65" i="22"/>
  <c r="K65" i="22"/>
  <c r="J65" i="22"/>
  <c r="I65" i="22"/>
  <c r="H65" i="22"/>
  <c r="G65" i="22"/>
  <c r="F65" i="22"/>
  <c r="E65" i="22"/>
  <c r="D65" i="22"/>
  <c r="C65" i="22"/>
  <c r="B65" i="22"/>
  <c r="AC64" i="22"/>
  <c r="AB64" i="22"/>
  <c r="AA64" i="22"/>
  <c r="Z64" i="22"/>
  <c r="Y64" i="22"/>
  <c r="X64" i="22"/>
  <c r="W64" i="22"/>
  <c r="V64" i="22"/>
  <c r="U64" i="22"/>
  <c r="T64" i="22"/>
  <c r="S64" i="22"/>
  <c r="R64" i="22"/>
  <c r="Q64" i="22"/>
  <c r="P64" i="22"/>
  <c r="O64" i="22"/>
  <c r="N64" i="22"/>
  <c r="M64" i="22"/>
  <c r="L64" i="22"/>
  <c r="K64" i="22"/>
  <c r="J64" i="22"/>
  <c r="I64" i="22"/>
  <c r="H64" i="22"/>
  <c r="G64" i="22"/>
  <c r="F64" i="22"/>
  <c r="E64" i="22"/>
  <c r="D64" i="22"/>
  <c r="C64" i="22"/>
  <c r="B64" i="22"/>
  <c r="AC63" i="22"/>
  <c r="AB63"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C61" i="22"/>
  <c r="AB61"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C60" i="22"/>
  <c r="AB60"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C59" i="22"/>
  <c r="AB59"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C58" i="22"/>
  <c r="AB58"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C57" i="22"/>
  <c r="AB57"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C56" i="22"/>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C55" i="22"/>
  <c r="AB55"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C54" i="22"/>
  <c r="AB54"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J6" i="6"/>
  <c r="AC69" i="19" l="1"/>
  <c r="AB69" i="19"/>
  <c r="AA69" i="19"/>
  <c r="Z69" i="19"/>
  <c r="Y69" i="19"/>
  <c r="X69" i="19"/>
  <c r="W69" i="19"/>
  <c r="V69" i="19"/>
  <c r="U69" i="19"/>
  <c r="T69" i="19"/>
  <c r="S69" i="19"/>
  <c r="R69" i="19"/>
  <c r="Q69" i="19"/>
  <c r="P69" i="19"/>
  <c r="O69" i="19"/>
  <c r="N69" i="19"/>
  <c r="M69" i="19"/>
  <c r="L69" i="19"/>
  <c r="K69" i="19"/>
  <c r="J69" i="19"/>
  <c r="I69" i="19"/>
  <c r="H69" i="19"/>
  <c r="G69" i="19"/>
  <c r="F69" i="19"/>
  <c r="E69" i="19"/>
  <c r="D69" i="19"/>
  <c r="C69" i="19"/>
  <c r="B69"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B68"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7" i="19"/>
  <c r="AC66" i="19"/>
  <c r="AB66" i="19"/>
  <c r="AA66" i="19"/>
  <c r="Z66" i="19"/>
  <c r="Y66" i="19"/>
  <c r="X66" i="19"/>
  <c r="W66" i="19"/>
  <c r="V66" i="19"/>
  <c r="U66" i="19"/>
  <c r="T66" i="19"/>
  <c r="S66" i="19"/>
  <c r="R66" i="19"/>
  <c r="Q66" i="19"/>
  <c r="P66" i="19"/>
  <c r="O66" i="19"/>
  <c r="N66" i="19"/>
  <c r="M66" i="19"/>
  <c r="L66" i="19"/>
  <c r="K66" i="19"/>
  <c r="J66" i="19"/>
  <c r="I66" i="19"/>
  <c r="H66" i="19"/>
  <c r="G66" i="19"/>
  <c r="F66" i="19"/>
  <c r="E66" i="19"/>
  <c r="D66" i="19"/>
  <c r="C66" i="19"/>
  <c r="B66" i="19"/>
  <c r="AC65" i="19"/>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B65"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63" i="19"/>
  <c r="AC62" i="19"/>
  <c r="AB62" i="19"/>
  <c r="AA62" i="19"/>
  <c r="Z62" i="19"/>
  <c r="Y62" i="19"/>
  <c r="X62" i="19"/>
  <c r="W62" i="19"/>
  <c r="V62" i="19"/>
  <c r="U62" i="19"/>
  <c r="T62" i="19"/>
  <c r="S62" i="19"/>
  <c r="R62" i="19"/>
  <c r="Q62" i="19"/>
  <c r="P62" i="19"/>
  <c r="O62" i="19"/>
  <c r="N62" i="19"/>
  <c r="M62" i="19"/>
  <c r="L62" i="19"/>
  <c r="K62" i="19"/>
  <c r="J62" i="19"/>
  <c r="I62" i="19"/>
  <c r="H62" i="19"/>
  <c r="G62" i="19"/>
  <c r="F62" i="19"/>
  <c r="E62" i="19"/>
  <c r="D62" i="19"/>
  <c r="C62" i="19"/>
  <c r="B62"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C60" i="19"/>
  <c r="AB60" i="19"/>
  <c r="AA60" i="19"/>
  <c r="Z60" i="19"/>
  <c r="Y60" i="19"/>
  <c r="X60" i="19"/>
  <c r="W60" i="19"/>
  <c r="V60" i="19"/>
  <c r="U60" i="19"/>
  <c r="T60" i="19"/>
  <c r="S60" i="19"/>
  <c r="R60" i="19"/>
  <c r="Q60" i="19"/>
  <c r="P60" i="19"/>
  <c r="O60" i="19"/>
  <c r="N60" i="19"/>
  <c r="M60" i="19"/>
  <c r="L60" i="19"/>
  <c r="K60" i="19"/>
  <c r="J60" i="19"/>
  <c r="I60" i="19"/>
  <c r="H60" i="19"/>
  <c r="G60" i="19"/>
  <c r="F60" i="19"/>
  <c r="E60" i="19"/>
  <c r="D60" i="19"/>
  <c r="C60" i="19"/>
  <c r="B60"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9"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C57" i="19"/>
  <c r="AB57" i="19"/>
  <c r="AA57" i="19"/>
  <c r="Z57" i="19"/>
  <c r="Y57" i="19"/>
  <c r="X57" i="19"/>
  <c r="W57" i="19"/>
  <c r="V57" i="19"/>
  <c r="U57" i="19"/>
  <c r="T57" i="19"/>
  <c r="S57" i="19"/>
  <c r="R57" i="19"/>
  <c r="Q57" i="19"/>
  <c r="P57" i="19"/>
  <c r="O57" i="19"/>
  <c r="N57" i="19"/>
  <c r="M57" i="19"/>
  <c r="L57" i="19"/>
  <c r="K57" i="19"/>
  <c r="J57" i="19"/>
  <c r="I57" i="19"/>
  <c r="H57" i="19"/>
  <c r="G57" i="19"/>
  <c r="F57" i="19"/>
  <c r="E57" i="19"/>
  <c r="D57" i="19"/>
  <c r="C57" i="19"/>
  <c r="B57" i="19"/>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54" i="19"/>
  <c r="AC53" i="19"/>
  <c r="AB53"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53"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41"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AC8" i="19"/>
  <c r="AB8" i="19"/>
  <c r="AA8" i="19"/>
  <c r="Z8" i="19"/>
  <c r="Y8" i="19"/>
  <c r="X8" i="19"/>
  <c r="W8" i="19"/>
  <c r="V8" i="19"/>
  <c r="U8" i="19"/>
  <c r="T8" i="19"/>
  <c r="S8" i="19"/>
  <c r="R8" i="19"/>
  <c r="Q8" i="19"/>
  <c r="P8" i="19"/>
  <c r="O8" i="19"/>
  <c r="N8" i="19"/>
  <c r="M8" i="19"/>
  <c r="L8" i="19"/>
  <c r="K8" i="19"/>
  <c r="J8" i="19"/>
  <c r="I8" i="19"/>
  <c r="H8" i="19"/>
  <c r="G8" i="19"/>
  <c r="F8" i="19"/>
  <c r="E8" i="19"/>
  <c r="D8" i="19"/>
  <c r="C8" i="19"/>
  <c r="B8"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K6" i="6"/>
  <c r="C17" i="14"/>
  <c r="K3" i="6"/>
  <c r="J3" i="6"/>
  <c r="J4" i="6"/>
  <c r="F4" i="6"/>
  <c r="C52" i="14"/>
  <c r="D52" i="14" s="1"/>
  <c r="D51" i="14"/>
  <c r="C51" i="14"/>
  <c r="E51" i="14" s="1"/>
  <c r="E50" i="14"/>
  <c r="D50" i="14"/>
  <c r="C50" i="14"/>
  <c r="F50" i="14" s="1"/>
  <c r="E49" i="14"/>
  <c r="D49" i="14"/>
  <c r="C49" i="14"/>
  <c r="F49" i="14" s="1"/>
  <c r="C48" i="14"/>
  <c r="D48" i="14" s="1"/>
  <c r="C47" i="14"/>
  <c r="E47" i="14" s="1"/>
  <c r="C46" i="14"/>
  <c r="F46" i="14" s="1"/>
  <c r="F45" i="14"/>
  <c r="E45" i="14"/>
  <c r="D45" i="14"/>
  <c r="C45" i="14"/>
  <c r="C44" i="14"/>
  <c r="D44" i="14" s="1"/>
  <c r="D43" i="14"/>
  <c r="C43" i="14"/>
  <c r="E43" i="14" s="1"/>
  <c r="C42" i="14"/>
  <c r="F42" i="14" s="1"/>
  <c r="F41" i="14"/>
  <c r="D41" i="14"/>
  <c r="C41" i="14"/>
  <c r="E41" i="14" s="1"/>
  <c r="C40" i="14"/>
  <c r="D40" i="14" s="1"/>
  <c r="D39" i="14"/>
  <c r="C39" i="14"/>
  <c r="E39" i="14" s="1"/>
  <c r="C38" i="14"/>
  <c r="F38" i="14" s="1"/>
  <c r="F37" i="14"/>
  <c r="D37" i="14"/>
  <c r="C37" i="14"/>
  <c r="E37" i="14" s="1"/>
  <c r="C36" i="14"/>
  <c r="D36" i="14" s="1"/>
  <c r="D35" i="14"/>
  <c r="C35" i="14"/>
  <c r="E35" i="14" s="1"/>
  <c r="C34" i="14"/>
  <c r="F34" i="14" s="1"/>
  <c r="F33" i="14"/>
  <c r="D33" i="14"/>
  <c r="C33" i="14"/>
  <c r="E33" i="14" s="1"/>
  <c r="C32" i="14"/>
  <c r="D32" i="14" s="1"/>
  <c r="C31" i="14"/>
  <c r="E31" i="14" s="1"/>
  <c r="C30" i="14"/>
  <c r="E30" i="14" s="1"/>
  <c r="F29" i="14"/>
  <c r="D29" i="14"/>
  <c r="C29" i="14"/>
  <c r="E29" i="14" s="1"/>
  <c r="C28" i="14"/>
  <c r="D28" i="14" s="1"/>
  <c r="C27" i="14"/>
  <c r="E27" i="14" s="1"/>
  <c r="C26" i="14"/>
  <c r="E26" i="14" s="1"/>
  <c r="F25" i="14"/>
  <c r="C25" i="14"/>
  <c r="E25" i="14" s="1"/>
  <c r="C24" i="14"/>
  <c r="D24" i="14" s="1"/>
  <c r="C23" i="14"/>
  <c r="E23" i="14" s="1"/>
  <c r="C22" i="14"/>
  <c r="E22" i="14" s="1"/>
  <c r="F21" i="14"/>
  <c r="C21" i="14"/>
  <c r="E21" i="14" s="1"/>
  <c r="C20" i="14"/>
  <c r="D20" i="14" s="1"/>
  <c r="D19" i="14"/>
  <c r="C19" i="14"/>
  <c r="E19" i="14" s="1"/>
  <c r="C18" i="14"/>
  <c r="E18" i="14" s="1"/>
  <c r="F17" i="14"/>
  <c r="E17" i="14"/>
  <c r="D17" i="14"/>
  <c r="C16" i="14"/>
  <c r="D16" i="14" s="1"/>
  <c r="F15" i="14"/>
  <c r="D15" i="14"/>
  <c r="C15" i="14"/>
  <c r="E15" i="14" s="1"/>
  <c r="C14" i="14"/>
  <c r="E14" i="14" s="1"/>
  <c r="F13" i="14"/>
  <c r="D13" i="14"/>
  <c r="C13" i="14"/>
  <c r="E13" i="14" s="1"/>
  <c r="C12" i="14"/>
  <c r="D12" i="14" s="1"/>
  <c r="F11" i="14"/>
  <c r="D11" i="14"/>
  <c r="C11" i="14"/>
  <c r="E11" i="14" s="1"/>
  <c r="C10" i="14"/>
  <c r="F10" i="14" s="1"/>
  <c r="A8" i="14"/>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E34" i="14" l="1"/>
  <c r="E38" i="14"/>
  <c r="E42" i="14"/>
  <c r="D23" i="14"/>
  <c r="D27" i="14"/>
  <c r="D31" i="14"/>
  <c r="E46" i="14"/>
  <c r="F23" i="14"/>
  <c r="F27" i="14"/>
  <c r="F31" i="14"/>
  <c r="D47" i="14"/>
  <c r="D21" i="14"/>
  <c r="D25" i="14"/>
  <c r="K4" i="6"/>
  <c r="K8" i="6" s="1"/>
  <c r="K9" i="6" s="1"/>
  <c r="I3" i="6"/>
  <c r="D10" i="14"/>
  <c r="F12" i="14"/>
  <c r="D14" i="14"/>
  <c r="F16" i="14"/>
  <c r="D18" i="14"/>
  <c r="F20" i="14"/>
  <c r="D22" i="14"/>
  <c r="F24" i="14"/>
  <c r="D26" i="14"/>
  <c r="F28" i="14"/>
  <c r="D30" i="14"/>
  <c r="F32" i="14"/>
  <c r="D34" i="14"/>
  <c r="F36" i="14"/>
  <c r="D38" i="14"/>
  <c r="F40" i="14"/>
  <c r="D42" i="14"/>
  <c r="F44" i="14"/>
  <c r="D46" i="14"/>
  <c r="F48" i="14"/>
  <c r="F52" i="14"/>
  <c r="E12" i="14"/>
  <c r="E16" i="14"/>
  <c r="F19" i="14"/>
  <c r="E20" i="14"/>
  <c r="E24" i="14"/>
  <c r="E28" i="14"/>
  <c r="E32" i="14"/>
  <c r="F35" i="14"/>
  <c r="E36" i="14"/>
  <c r="F39" i="14"/>
  <c r="E40" i="14"/>
  <c r="F43" i="14"/>
  <c r="E44" i="14"/>
  <c r="F47" i="14"/>
  <c r="E48" i="14"/>
  <c r="F51" i="14"/>
  <c r="E52" i="14"/>
  <c r="E10" i="14"/>
  <c r="F14" i="14"/>
  <c r="F18" i="14"/>
  <c r="F22" i="14"/>
  <c r="F26" i="14"/>
  <c r="F30" i="14"/>
  <c r="L3" i="6" l="1"/>
  <c r="H52" i="13"/>
  <c r="G52" i="13"/>
  <c r="C52" i="13"/>
  <c r="E52" i="13" s="1"/>
  <c r="H51" i="13"/>
  <c r="G51" i="13"/>
  <c r="C51" i="13"/>
  <c r="D51" i="13" s="1"/>
  <c r="H50" i="13"/>
  <c r="G50" i="13"/>
  <c r="C50" i="13"/>
  <c r="D50" i="13" s="1"/>
  <c r="H49" i="13"/>
  <c r="G49" i="13"/>
  <c r="F49" i="13"/>
  <c r="E49" i="13"/>
  <c r="C49" i="13"/>
  <c r="D49" i="13" s="1"/>
  <c r="H48" i="13"/>
  <c r="G48" i="13"/>
  <c r="C48" i="13"/>
  <c r="E48" i="13" s="1"/>
  <c r="H47" i="13"/>
  <c r="G47" i="13"/>
  <c r="C47" i="13"/>
  <c r="D47" i="13" s="1"/>
  <c r="H46" i="13"/>
  <c r="G46" i="13"/>
  <c r="C46" i="13"/>
  <c r="D46" i="13" s="1"/>
  <c r="H45" i="13"/>
  <c r="G45" i="13"/>
  <c r="E45" i="13"/>
  <c r="C45" i="13"/>
  <c r="F45" i="13" s="1"/>
  <c r="H44" i="13"/>
  <c r="G44" i="13"/>
  <c r="C44" i="13"/>
  <c r="E44" i="13" s="1"/>
  <c r="H43" i="13"/>
  <c r="G43" i="13"/>
  <c r="C43" i="13"/>
  <c r="D43" i="13" s="1"/>
  <c r="H42" i="13"/>
  <c r="G42" i="13"/>
  <c r="C42" i="13"/>
  <c r="D42" i="13" s="1"/>
  <c r="H41" i="13"/>
  <c r="G41" i="13"/>
  <c r="E41" i="13"/>
  <c r="C41" i="13"/>
  <c r="F41" i="13" s="1"/>
  <c r="H40" i="13"/>
  <c r="G40" i="13"/>
  <c r="C40" i="13"/>
  <c r="E40" i="13" s="1"/>
  <c r="H39" i="13"/>
  <c r="G39" i="13"/>
  <c r="C39" i="13"/>
  <c r="D39" i="13" s="1"/>
  <c r="H38" i="13"/>
  <c r="G38" i="13"/>
  <c r="C38" i="13"/>
  <c r="D38" i="13" s="1"/>
  <c r="H37" i="13"/>
  <c r="G37" i="13"/>
  <c r="C37" i="13"/>
  <c r="F37" i="13" s="1"/>
  <c r="H36" i="13"/>
  <c r="G36" i="13"/>
  <c r="C36" i="13"/>
  <c r="E36" i="13" s="1"/>
  <c r="H35" i="13"/>
  <c r="G35" i="13"/>
  <c r="C35" i="13"/>
  <c r="D35" i="13" s="1"/>
  <c r="H34" i="13"/>
  <c r="G34" i="13"/>
  <c r="C34" i="13"/>
  <c r="D34" i="13" s="1"/>
  <c r="H33" i="13"/>
  <c r="G33" i="13"/>
  <c r="C33" i="13"/>
  <c r="F33" i="13" s="1"/>
  <c r="H32" i="13"/>
  <c r="G32" i="13"/>
  <c r="C32" i="13"/>
  <c r="E32" i="13" s="1"/>
  <c r="H31" i="13"/>
  <c r="G31" i="13"/>
  <c r="C31" i="13"/>
  <c r="D31" i="13" s="1"/>
  <c r="H30" i="13"/>
  <c r="G30" i="13"/>
  <c r="C30" i="13"/>
  <c r="D30" i="13" s="1"/>
  <c r="H29" i="13"/>
  <c r="G29" i="13"/>
  <c r="C29" i="13"/>
  <c r="F29" i="13" s="1"/>
  <c r="H28" i="13"/>
  <c r="G28" i="13"/>
  <c r="C28" i="13"/>
  <c r="E28" i="13" s="1"/>
  <c r="H27" i="13"/>
  <c r="G27" i="13"/>
  <c r="C27" i="13"/>
  <c r="D27" i="13" s="1"/>
  <c r="H26" i="13"/>
  <c r="G26" i="13"/>
  <c r="C26" i="13"/>
  <c r="D26" i="13" s="1"/>
  <c r="H25" i="13"/>
  <c r="G25" i="13"/>
  <c r="C25" i="13"/>
  <c r="F25" i="13" s="1"/>
  <c r="H24" i="13"/>
  <c r="G24" i="13"/>
  <c r="C24" i="13"/>
  <c r="E24" i="13" s="1"/>
  <c r="H23" i="13"/>
  <c r="G23" i="13"/>
  <c r="C23" i="13"/>
  <c r="D23" i="13" s="1"/>
  <c r="H22" i="13"/>
  <c r="G22" i="13"/>
  <c r="C22" i="13"/>
  <c r="D22" i="13" s="1"/>
  <c r="H21" i="13"/>
  <c r="G21" i="13"/>
  <c r="C21" i="13"/>
  <c r="E21" i="13" s="1"/>
  <c r="H20" i="13"/>
  <c r="G20" i="13"/>
  <c r="C20" i="13"/>
  <c r="E20" i="13" s="1"/>
  <c r="H19" i="13"/>
  <c r="G19" i="13"/>
  <c r="C19" i="13"/>
  <c r="D19" i="13" s="1"/>
  <c r="H18" i="13"/>
  <c r="G18" i="13"/>
  <c r="C18" i="13"/>
  <c r="D18" i="13" s="1"/>
  <c r="H17" i="13"/>
  <c r="G17" i="13"/>
  <c r="D17" i="13"/>
  <c r="C17" i="13"/>
  <c r="E17" i="13" s="1"/>
  <c r="H16" i="13"/>
  <c r="G16" i="13"/>
  <c r="C16" i="13"/>
  <c r="E16" i="13" s="1"/>
  <c r="H15" i="13"/>
  <c r="G15" i="13"/>
  <c r="C15" i="13"/>
  <c r="D15" i="13" s="1"/>
  <c r="H14" i="13"/>
  <c r="G14" i="13"/>
  <c r="C14" i="13"/>
  <c r="D14" i="13" s="1"/>
  <c r="H13" i="13"/>
  <c r="G13" i="13"/>
  <c r="C13" i="13"/>
  <c r="F13" i="13" s="1"/>
  <c r="H12" i="13"/>
  <c r="G12" i="13"/>
  <c r="C12" i="13"/>
  <c r="E12" i="13" s="1"/>
  <c r="H11" i="13"/>
  <c r="G11" i="13"/>
  <c r="C11" i="13"/>
  <c r="D11" i="13" s="1"/>
  <c r="H10" i="13"/>
  <c r="G10" i="13"/>
  <c r="C10" i="13"/>
  <c r="D10" i="13" s="1"/>
  <c r="H9" i="13"/>
  <c r="G9" i="13"/>
  <c r="C9" i="13"/>
  <c r="F9" i="13" s="1"/>
  <c r="H8" i="13"/>
  <c r="G8" i="13"/>
  <c r="C8" i="13"/>
  <c r="E8" i="13" s="1"/>
  <c r="H7" i="13"/>
  <c r="G7" i="13"/>
  <c r="C7" i="13"/>
  <c r="D7" i="13" s="1"/>
  <c r="H6" i="13"/>
  <c r="G6" i="13"/>
  <c r="C6" i="13"/>
  <c r="D6" i="13"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H5" i="13"/>
  <c r="G5" i="13"/>
  <c r="C5" i="13"/>
  <c r="E5" i="13" s="1"/>
  <c r="D21" i="13" l="1"/>
  <c r="F21" i="13"/>
  <c r="D13" i="13"/>
  <c r="F17" i="13"/>
  <c r="E42" i="13"/>
  <c r="E46" i="13"/>
  <c r="D9" i="13"/>
  <c r="E13" i="13"/>
  <c r="F42" i="13"/>
  <c r="F46" i="13"/>
  <c r="E50" i="13"/>
  <c r="D5" i="13"/>
  <c r="E9" i="13"/>
  <c r="F50" i="13"/>
  <c r="F5" i="13"/>
  <c r="D41" i="13"/>
  <c r="D45" i="13"/>
  <c r="F6" i="13"/>
  <c r="D8" i="13"/>
  <c r="F10" i="13"/>
  <c r="D12" i="13"/>
  <c r="F14" i="13"/>
  <c r="D16" i="13"/>
  <c r="F18" i="13"/>
  <c r="D20" i="13"/>
  <c r="F22" i="13"/>
  <c r="D24" i="13"/>
  <c r="E25" i="13"/>
  <c r="F26" i="13"/>
  <c r="D28" i="13"/>
  <c r="E29" i="13"/>
  <c r="F30" i="13"/>
  <c r="D32" i="13"/>
  <c r="E33" i="13"/>
  <c r="F34" i="13"/>
  <c r="D36" i="13"/>
  <c r="E37" i="13"/>
  <c r="F38" i="13"/>
  <c r="D40" i="13"/>
  <c r="D44" i="13"/>
  <c r="D48" i="13"/>
  <c r="D52" i="13"/>
  <c r="E6" i="13"/>
  <c r="F7" i="13"/>
  <c r="E10" i="13"/>
  <c r="F11" i="13"/>
  <c r="E14" i="13"/>
  <c r="F15" i="13"/>
  <c r="E18" i="13"/>
  <c r="F19" i="13"/>
  <c r="E22" i="13"/>
  <c r="F23" i="13"/>
  <c r="D25" i="13"/>
  <c r="E26" i="13"/>
  <c r="F27" i="13"/>
  <c r="D29" i="13"/>
  <c r="E30" i="13"/>
  <c r="F31" i="13"/>
  <c r="D33" i="13"/>
  <c r="E34" i="13"/>
  <c r="F35" i="13"/>
  <c r="D37" i="13"/>
  <c r="E38" i="13"/>
  <c r="F39" i="13"/>
  <c r="F43" i="13"/>
  <c r="F47" i="13"/>
  <c r="F51" i="13"/>
  <c r="E7" i="13"/>
  <c r="F8" i="13"/>
  <c r="E11" i="13"/>
  <c r="F12" i="13"/>
  <c r="E15" i="13"/>
  <c r="F16" i="13"/>
  <c r="E19" i="13"/>
  <c r="F20" i="13"/>
  <c r="E23" i="13"/>
  <c r="F24" i="13"/>
  <c r="E27" i="13"/>
  <c r="F28" i="13"/>
  <c r="E31" i="13"/>
  <c r="F32" i="13"/>
  <c r="E35" i="13"/>
  <c r="F36" i="13"/>
  <c r="E39" i="13"/>
  <c r="F40" i="13"/>
  <c r="E43" i="13"/>
  <c r="F44" i="13"/>
  <c r="E47" i="13"/>
  <c r="F48" i="13"/>
  <c r="E51" i="13"/>
  <c r="F52" i="13"/>
  <c r="AA68" i="16" l="1"/>
  <c r="Z68" i="16"/>
  <c r="Y68" i="16"/>
  <c r="X68" i="16"/>
  <c r="W68" i="16"/>
  <c r="V68" i="16"/>
  <c r="U68" i="16"/>
  <c r="T68" i="16"/>
  <c r="S68" i="16"/>
  <c r="R68" i="16"/>
  <c r="Q68" i="16"/>
  <c r="P68" i="16"/>
  <c r="O68" i="16"/>
  <c r="N68" i="16"/>
  <c r="M68" i="16"/>
  <c r="L68" i="16"/>
  <c r="K68" i="16"/>
  <c r="J68" i="16"/>
  <c r="I68" i="16"/>
  <c r="H68" i="16"/>
  <c r="G68" i="16"/>
  <c r="F68" i="16"/>
  <c r="E68" i="16"/>
  <c r="D68" i="16"/>
  <c r="C68" i="16"/>
  <c r="B68" i="16"/>
  <c r="AA67" i="16"/>
  <c r="Z67" i="16"/>
  <c r="Y67" i="16"/>
  <c r="X67" i="16"/>
  <c r="W67" i="16"/>
  <c r="V67" i="16"/>
  <c r="U67" i="16"/>
  <c r="T67" i="16"/>
  <c r="S67" i="16"/>
  <c r="R67" i="16"/>
  <c r="Q67" i="16"/>
  <c r="P67" i="16"/>
  <c r="O67" i="16"/>
  <c r="N67" i="16"/>
  <c r="M67" i="16"/>
  <c r="L67" i="16"/>
  <c r="K67" i="16"/>
  <c r="J67" i="16"/>
  <c r="I67" i="16"/>
  <c r="H67" i="16"/>
  <c r="G67" i="16"/>
  <c r="F67" i="16"/>
  <c r="E67" i="16"/>
  <c r="D67" i="16"/>
  <c r="C67" i="16"/>
  <c r="B67" i="16"/>
  <c r="AA66" i="16"/>
  <c r="Z66" i="16"/>
  <c r="Y66" i="16"/>
  <c r="X66" i="16"/>
  <c r="W66" i="16"/>
  <c r="V66" i="16"/>
  <c r="U66" i="16"/>
  <c r="T66" i="16"/>
  <c r="S66" i="16"/>
  <c r="R66" i="16"/>
  <c r="Q66" i="16"/>
  <c r="P66" i="16"/>
  <c r="O66" i="16"/>
  <c r="N66" i="16"/>
  <c r="M66" i="16"/>
  <c r="L66" i="16"/>
  <c r="K66" i="16"/>
  <c r="J66" i="16"/>
  <c r="I66" i="16"/>
  <c r="H66" i="16"/>
  <c r="G66" i="16"/>
  <c r="F66" i="16"/>
  <c r="E66" i="16"/>
  <c r="D66" i="16"/>
  <c r="C66" i="16"/>
  <c r="B66" i="16"/>
  <c r="AA65" i="16"/>
  <c r="Z65" i="16"/>
  <c r="Y65" i="16"/>
  <c r="X65" i="16"/>
  <c r="W65" i="16"/>
  <c r="V65" i="16"/>
  <c r="U65" i="16"/>
  <c r="T65" i="16"/>
  <c r="S65" i="16"/>
  <c r="R65" i="16"/>
  <c r="Q65" i="16"/>
  <c r="P65" i="16"/>
  <c r="O65" i="16"/>
  <c r="N65" i="16"/>
  <c r="M65" i="16"/>
  <c r="L65" i="16"/>
  <c r="K65" i="16"/>
  <c r="J65" i="16"/>
  <c r="I65" i="16"/>
  <c r="H65" i="16"/>
  <c r="G65" i="16"/>
  <c r="F65" i="16"/>
  <c r="E65" i="16"/>
  <c r="D65" i="16"/>
  <c r="C65" i="16"/>
  <c r="B65"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A62" i="16"/>
  <c r="Z62" i="16"/>
  <c r="Y62" i="16"/>
  <c r="X62" i="16"/>
  <c r="W62" i="16"/>
  <c r="V62" i="16"/>
  <c r="U62" i="16"/>
  <c r="T62" i="16"/>
  <c r="S62" i="16"/>
  <c r="R62" i="16"/>
  <c r="Q62" i="16"/>
  <c r="P62" i="16"/>
  <c r="O62" i="16"/>
  <c r="N62" i="16"/>
  <c r="M62" i="16"/>
  <c r="L62" i="16"/>
  <c r="K62" i="16"/>
  <c r="J62" i="16"/>
  <c r="I62" i="16"/>
  <c r="H62" i="16"/>
  <c r="G62" i="16"/>
  <c r="F62" i="16"/>
  <c r="E62" i="16"/>
  <c r="D62" i="16"/>
  <c r="C62" i="16"/>
  <c r="B62"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A60" i="16"/>
  <c r="Z60" i="16"/>
  <c r="Y60" i="16"/>
  <c r="X60" i="16"/>
  <c r="W60" i="16"/>
  <c r="V60" i="16"/>
  <c r="U60" i="16"/>
  <c r="T60" i="16"/>
  <c r="S60" i="16"/>
  <c r="R60" i="16"/>
  <c r="Q60" i="16"/>
  <c r="P60" i="16"/>
  <c r="O60" i="16"/>
  <c r="N60" i="16"/>
  <c r="M60" i="16"/>
  <c r="L60" i="16"/>
  <c r="K60" i="16"/>
  <c r="J60" i="16"/>
  <c r="I60" i="16"/>
  <c r="H60" i="16"/>
  <c r="G60" i="16"/>
  <c r="F60" i="16"/>
  <c r="E60" i="16"/>
  <c r="D60" i="16"/>
  <c r="C60" i="16"/>
  <c r="B60" i="16"/>
  <c r="AA59" i="16"/>
  <c r="Z59" i="16"/>
  <c r="Y59" i="16"/>
  <c r="X59" i="16"/>
  <c r="W59" i="16"/>
  <c r="V59" i="16"/>
  <c r="U59" i="16"/>
  <c r="T59" i="16"/>
  <c r="S59" i="16"/>
  <c r="R59" i="16"/>
  <c r="Q59" i="16"/>
  <c r="P59" i="16"/>
  <c r="O59" i="16"/>
  <c r="N59" i="16"/>
  <c r="M59" i="16"/>
  <c r="L59" i="16"/>
  <c r="K59" i="16"/>
  <c r="J59" i="16"/>
  <c r="I59" i="16"/>
  <c r="H59" i="16"/>
  <c r="G59" i="16"/>
  <c r="F59" i="16"/>
  <c r="E59" i="16"/>
  <c r="D59" i="16"/>
  <c r="C59" i="16"/>
  <c r="B59"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A57" i="16"/>
  <c r="Z57" i="16"/>
  <c r="Y57" i="16"/>
  <c r="X57" i="16"/>
  <c r="W57" i="16"/>
  <c r="V57" i="16"/>
  <c r="U57" i="16"/>
  <c r="T57" i="16"/>
  <c r="S57" i="16"/>
  <c r="R57" i="16"/>
  <c r="Q57" i="16"/>
  <c r="P57" i="16"/>
  <c r="O57" i="16"/>
  <c r="N57" i="16"/>
  <c r="M57" i="16"/>
  <c r="L57" i="16"/>
  <c r="K57" i="16"/>
  <c r="J57" i="16"/>
  <c r="I57" i="16"/>
  <c r="H57" i="16"/>
  <c r="G57" i="16"/>
  <c r="F57" i="16"/>
  <c r="E57" i="16"/>
  <c r="D57" i="16"/>
  <c r="C57" i="16"/>
  <c r="B57" i="16"/>
  <c r="AA56" i="16"/>
  <c r="Z56" i="16"/>
  <c r="Y56" i="16"/>
  <c r="X56" i="16"/>
  <c r="W56" i="16"/>
  <c r="V56" i="16"/>
  <c r="U56" i="16"/>
  <c r="T56" i="16"/>
  <c r="S56" i="16"/>
  <c r="R56" i="16"/>
  <c r="Q56" i="16"/>
  <c r="P56" i="16"/>
  <c r="O56" i="16"/>
  <c r="N56" i="16"/>
  <c r="M56" i="16"/>
  <c r="L56" i="16"/>
  <c r="K56" i="16"/>
  <c r="J56" i="16"/>
  <c r="I56" i="16"/>
  <c r="H56" i="16"/>
  <c r="G56" i="16"/>
  <c r="F56" i="16"/>
  <c r="E56" i="16"/>
  <c r="D56" i="16"/>
  <c r="C56" i="16"/>
  <c r="B56" i="16"/>
  <c r="AA55" i="16"/>
  <c r="Z55" i="16"/>
  <c r="Y55" i="16"/>
  <c r="X55" i="16"/>
  <c r="W55" i="16"/>
  <c r="V55" i="16"/>
  <c r="U55" i="16"/>
  <c r="T55" i="16"/>
  <c r="S55" i="16"/>
  <c r="R55" i="16"/>
  <c r="Q55" i="16"/>
  <c r="P55" i="16"/>
  <c r="O55" i="16"/>
  <c r="N55" i="16"/>
  <c r="M55" i="16"/>
  <c r="L55" i="16"/>
  <c r="K55" i="16"/>
  <c r="J55" i="16"/>
  <c r="I55" i="16"/>
  <c r="H55" i="16"/>
  <c r="G55" i="16"/>
  <c r="F55" i="16"/>
  <c r="E55" i="16"/>
  <c r="D55" i="16"/>
  <c r="C55" i="16"/>
  <c r="B55" i="16"/>
  <c r="AA54" i="16"/>
  <c r="Z54" i="16"/>
  <c r="Y54" i="16"/>
  <c r="X54" i="16"/>
  <c r="W54" i="16"/>
  <c r="V54" i="16"/>
  <c r="U54" i="16"/>
  <c r="T54" i="16"/>
  <c r="S54" i="16"/>
  <c r="R54" i="16"/>
  <c r="Q54" i="16"/>
  <c r="P54" i="16"/>
  <c r="O54" i="16"/>
  <c r="N54" i="16"/>
  <c r="M54" i="16"/>
  <c r="L54" i="16"/>
  <c r="K54" i="16"/>
  <c r="J54" i="16"/>
  <c r="I54" i="16"/>
  <c r="H54" i="16"/>
  <c r="G54" i="16"/>
  <c r="F54" i="16"/>
  <c r="E54" i="16"/>
  <c r="D54" i="16"/>
  <c r="C54" i="16"/>
  <c r="B54" i="16"/>
  <c r="AA53" i="16"/>
  <c r="Z53" i="16"/>
  <c r="Y53" i="16"/>
  <c r="X53" i="16"/>
  <c r="W53" i="16"/>
  <c r="V53" i="16"/>
  <c r="U53" i="16"/>
  <c r="T53" i="16"/>
  <c r="S53" i="16"/>
  <c r="R53" i="16"/>
  <c r="Q53" i="16"/>
  <c r="P53" i="16"/>
  <c r="O53" i="16"/>
  <c r="N53" i="16"/>
  <c r="M53" i="16"/>
  <c r="L53" i="16"/>
  <c r="K53" i="16"/>
  <c r="J53" i="16"/>
  <c r="I53" i="16"/>
  <c r="H53" i="16"/>
  <c r="G53" i="16"/>
  <c r="F53" i="16"/>
  <c r="E53" i="16"/>
  <c r="D53" i="16"/>
  <c r="C53" i="16"/>
  <c r="B53" i="16"/>
  <c r="AA52" i="16"/>
  <c r="Z52" i="16"/>
  <c r="Y52" i="16"/>
  <c r="X52" i="16"/>
  <c r="W52" i="16"/>
  <c r="V52" i="16"/>
  <c r="U52" i="16"/>
  <c r="T52" i="16"/>
  <c r="S52" i="16"/>
  <c r="R52" i="16"/>
  <c r="Q52" i="16"/>
  <c r="P52" i="16"/>
  <c r="O52" i="16"/>
  <c r="N52" i="16"/>
  <c r="M52" i="16"/>
  <c r="L52" i="16"/>
  <c r="K52" i="16"/>
  <c r="J52" i="16"/>
  <c r="I52" i="16"/>
  <c r="H52" i="16"/>
  <c r="G52" i="16"/>
  <c r="F52" i="16"/>
  <c r="E52" i="16"/>
  <c r="D52" i="16"/>
  <c r="C52" i="16"/>
  <c r="B52" i="16"/>
  <c r="AA51" i="16"/>
  <c r="Z51" i="16"/>
  <c r="Y51" i="16"/>
  <c r="X51" i="16"/>
  <c r="W51" i="16"/>
  <c r="V51" i="16"/>
  <c r="U51" i="16"/>
  <c r="T51" i="16"/>
  <c r="S51" i="16"/>
  <c r="R51" i="16"/>
  <c r="Q51" i="16"/>
  <c r="P51" i="16"/>
  <c r="O51" i="16"/>
  <c r="N51" i="16"/>
  <c r="M51" i="16"/>
  <c r="L51" i="16"/>
  <c r="K51" i="16"/>
  <c r="J51" i="16"/>
  <c r="I51" i="16"/>
  <c r="H51" i="16"/>
  <c r="G51" i="16"/>
  <c r="F51" i="16"/>
  <c r="E51" i="16"/>
  <c r="D51" i="16"/>
  <c r="C51" i="16"/>
  <c r="B51" i="16"/>
  <c r="AA50" i="16"/>
  <c r="Z50" i="16"/>
  <c r="Y50" i="16"/>
  <c r="X50" i="16"/>
  <c r="W50" i="16"/>
  <c r="V50" i="16"/>
  <c r="U50" i="16"/>
  <c r="T50" i="16"/>
  <c r="S50" i="16"/>
  <c r="R50" i="16"/>
  <c r="Q50" i="16"/>
  <c r="P50" i="16"/>
  <c r="O50" i="16"/>
  <c r="N50" i="16"/>
  <c r="M50" i="16"/>
  <c r="L50" i="16"/>
  <c r="K50" i="16"/>
  <c r="J50" i="16"/>
  <c r="I50" i="16"/>
  <c r="H50" i="16"/>
  <c r="G50" i="16"/>
  <c r="F50" i="16"/>
  <c r="E50" i="16"/>
  <c r="D50" i="16"/>
  <c r="C50" i="16"/>
  <c r="B50" i="16"/>
  <c r="AA49" i="16"/>
  <c r="Z49" i="16"/>
  <c r="Y49" i="16"/>
  <c r="X49" i="16"/>
  <c r="W49" i="16"/>
  <c r="V49" i="16"/>
  <c r="U49" i="16"/>
  <c r="T49" i="16"/>
  <c r="S49" i="16"/>
  <c r="R49" i="16"/>
  <c r="Q49" i="16"/>
  <c r="P49" i="16"/>
  <c r="O49" i="16"/>
  <c r="N49" i="16"/>
  <c r="M49" i="16"/>
  <c r="L49" i="16"/>
  <c r="K49" i="16"/>
  <c r="J49" i="16"/>
  <c r="I49" i="16"/>
  <c r="H49" i="16"/>
  <c r="G49" i="16"/>
  <c r="F49" i="16"/>
  <c r="E49" i="16"/>
  <c r="D49" i="16"/>
  <c r="C49" i="16"/>
  <c r="B49" i="16"/>
  <c r="AA48" i="16"/>
  <c r="Z48" i="16"/>
  <c r="Y48" i="16"/>
  <c r="X48" i="16"/>
  <c r="W48" i="16"/>
  <c r="V48" i="16"/>
  <c r="U48" i="16"/>
  <c r="T48" i="16"/>
  <c r="S48" i="16"/>
  <c r="R48" i="16"/>
  <c r="Q48" i="16"/>
  <c r="P48" i="16"/>
  <c r="O48" i="16"/>
  <c r="N48" i="16"/>
  <c r="M48" i="16"/>
  <c r="L48" i="16"/>
  <c r="K48" i="16"/>
  <c r="J48" i="16"/>
  <c r="I48" i="16"/>
  <c r="H48" i="16"/>
  <c r="G48" i="16"/>
  <c r="F48" i="16"/>
  <c r="E48" i="16"/>
  <c r="D48" i="16"/>
  <c r="C48" i="16"/>
  <c r="B48"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AA46" i="16"/>
  <c r="Z46" i="16"/>
  <c r="Y46" i="16"/>
  <c r="X46" i="16"/>
  <c r="W46" i="16"/>
  <c r="V46" i="16"/>
  <c r="U46" i="16"/>
  <c r="T46" i="16"/>
  <c r="S46" i="16"/>
  <c r="R46" i="16"/>
  <c r="Q46" i="16"/>
  <c r="P46" i="16"/>
  <c r="O46" i="16"/>
  <c r="N46" i="16"/>
  <c r="M46" i="16"/>
  <c r="L46" i="16"/>
  <c r="K46" i="16"/>
  <c r="J46" i="16"/>
  <c r="I46" i="16"/>
  <c r="H46" i="16"/>
  <c r="G46" i="16"/>
  <c r="F46" i="16"/>
  <c r="E46" i="16"/>
  <c r="D46" i="16"/>
  <c r="C46" i="16"/>
  <c r="B46" i="16"/>
  <c r="AA45" i="16"/>
  <c r="Z45" i="16"/>
  <c r="Y45" i="16"/>
  <c r="X45" i="16"/>
  <c r="W45" i="16"/>
  <c r="V45" i="16"/>
  <c r="U45" i="16"/>
  <c r="T45" i="16"/>
  <c r="S45" i="16"/>
  <c r="R45" i="16"/>
  <c r="Q45" i="16"/>
  <c r="P45" i="16"/>
  <c r="O45" i="16"/>
  <c r="N45" i="16"/>
  <c r="M45" i="16"/>
  <c r="L45" i="16"/>
  <c r="K45" i="16"/>
  <c r="J45" i="16"/>
  <c r="I45" i="16"/>
  <c r="H45" i="16"/>
  <c r="G45" i="16"/>
  <c r="F45" i="16"/>
  <c r="E45" i="16"/>
  <c r="D45" i="16"/>
  <c r="C45" i="16"/>
  <c r="B45" i="16"/>
  <c r="AA44" i="16"/>
  <c r="Z44" i="16"/>
  <c r="Y44" i="16"/>
  <c r="X44" i="16"/>
  <c r="W44" i="16"/>
  <c r="V44" i="16"/>
  <c r="U44" i="16"/>
  <c r="T44" i="16"/>
  <c r="S44" i="16"/>
  <c r="R44" i="16"/>
  <c r="Q44" i="16"/>
  <c r="P44" i="16"/>
  <c r="O44" i="16"/>
  <c r="N44" i="16"/>
  <c r="M44" i="16"/>
  <c r="L44" i="16"/>
  <c r="K44" i="16"/>
  <c r="J44" i="16"/>
  <c r="I44" i="16"/>
  <c r="H44" i="16"/>
  <c r="G44" i="16"/>
  <c r="F44" i="16"/>
  <c r="E44" i="16"/>
  <c r="D44" i="16"/>
  <c r="C44" i="16"/>
  <c r="B44" i="16"/>
  <c r="AA43" i="16"/>
  <c r="Z43" i="16"/>
  <c r="Y43" i="16"/>
  <c r="X43" i="16"/>
  <c r="W43" i="16"/>
  <c r="V43" i="16"/>
  <c r="U43" i="16"/>
  <c r="T43" i="16"/>
  <c r="S43" i="16"/>
  <c r="R43" i="16"/>
  <c r="Q43" i="16"/>
  <c r="P43" i="16"/>
  <c r="O43" i="16"/>
  <c r="N43" i="16"/>
  <c r="M43" i="16"/>
  <c r="L43" i="16"/>
  <c r="K43" i="16"/>
  <c r="J43" i="16"/>
  <c r="I43" i="16"/>
  <c r="H43" i="16"/>
  <c r="G43" i="16"/>
  <c r="F43" i="16"/>
  <c r="E43" i="16"/>
  <c r="D43" i="16"/>
  <c r="C43" i="16"/>
  <c r="B43" i="16"/>
  <c r="AA42" i="16"/>
  <c r="Z42" i="16"/>
  <c r="Y42" i="16"/>
  <c r="X42" i="16"/>
  <c r="W42" i="16"/>
  <c r="V42" i="16"/>
  <c r="U42" i="16"/>
  <c r="T42" i="16"/>
  <c r="S42" i="16"/>
  <c r="R42" i="16"/>
  <c r="Q42" i="16"/>
  <c r="P42" i="16"/>
  <c r="O42" i="16"/>
  <c r="N42" i="16"/>
  <c r="M42" i="16"/>
  <c r="L42" i="16"/>
  <c r="K42" i="16"/>
  <c r="J42" i="16"/>
  <c r="I42" i="16"/>
  <c r="H42" i="16"/>
  <c r="G42" i="16"/>
  <c r="F42" i="16"/>
  <c r="E42" i="16"/>
  <c r="D42" i="16"/>
  <c r="C42" i="16"/>
  <c r="B42" i="16"/>
  <c r="AA41" i="16"/>
  <c r="Z41" i="16"/>
  <c r="Y41" i="16"/>
  <c r="X41" i="16"/>
  <c r="W41" i="16"/>
  <c r="V41" i="16"/>
  <c r="U41" i="16"/>
  <c r="T41" i="16"/>
  <c r="S41" i="16"/>
  <c r="R41" i="16"/>
  <c r="Q41" i="16"/>
  <c r="P41" i="16"/>
  <c r="O41" i="16"/>
  <c r="N41" i="16"/>
  <c r="M41" i="16"/>
  <c r="L41" i="16"/>
  <c r="K41" i="16"/>
  <c r="J41" i="16"/>
  <c r="I41" i="16"/>
  <c r="H41" i="16"/>
  <c r="G41" i="16"/>
  <c r="F41" i="16"/>
  <c r="E41" i="16"/>
  <c r="D41" i="16"/>
  <c r="C41" i="16"/>
  <c r="B41" i="16"/>
  <c r="AA40" i="16"/>
  <c r="Z40" i="16"/>
  <c r="Y40" i="16"/>
  <c r="X40" i="16"/>
  <c r="W40" i="16"/>
  <c r="V40" i="16"/>
  <c r="U40" i="16"/>
  <c r="T40" i="16"/>
  <c r="S40" i="16"/>
  <c r="R40" i="16"/>
  <c r="Q40" i="16"/>
  <c r="P40" i="16"/>
  <c r="O40" i="16"/>
  <c r="N40" i="16"/>
  <c r="M40" i="16"/>
  <c r="L40" i="16"/>
  <c r="K40" i="16"/>
  <c r="J40" i="16"/>
  <c r="I40" i="16"/>
  <c r="H40" i="16"/>
  <c r="G40" i="16"/>
  <c r="F40" i="16"/>
  <c r="E40" i="16"/>
  <c r="D40" i="16"/>
  <c r="C40" i="16"/>
  <c r="B40" i="16"/>
  <c r="AA39"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AC34" i="16"/>
  <c r="AB34" i="16"/>
  <c r="AA34" i="16"/>
  <c r="Z34" i="16"/>
  <c r="Y34" i="16"/>
  <c r="X34" i="16"/>
  <c r="W34" i="16"/>
  <c r="V34" i="16"/>
  <c r="U34" i="16"/>
  <c r="T34" i="16"/>
  <c r="S34" i="16"/>
  <c r="R34" i="16"/>
  <c r="Q34" i="16"/>
  <c r="P34" i="16"/>
  <c r="O34" i="16"/>
  <c r="N34" i="16"/>
  <c r="M34" i="16"/>
  <c r="L34" i="16"/>
  <c r="K34" i="16"/>
  <c r="J34" i="16"/>
  <c r="I34" i="16"/>
  <c r="H34" i="16"/>
  <c r="G34" i="16"/>
  <c r="F34" i="16"/>
  <c r="E34" i="16"/>
  <c r="D34" i="16"/>
  <c r="C34" i="16"/>
  <c r="B34"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D33" i="16"/>
  <c r="C33" i="16"/>
  <c r="B33"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AC31" i="16"/>
  <c r="AB31" i="16"/>
  <c r="AA31" i="16"/>
  <c r="Z31" i="16"/>
  <c r="Y31" i="16"/>
  <c r="X31" i="16"/>
  <c r="W31" i="16"/>
  <c r="V31" i="16"/>
  <c r="U31" i="16"/>
  <c r="T31" i="16"/>
  <c r="S31" i="16"/>
  <c r="R31" i="16"/>
  <c r="Q31" i="16"/>
  <c r="P31" i="16"/>
  <c r="O31" i="16"/>
  <c r="N31" i="16"/>
  <c r="M31" i="16"/>
  <c r="L31" i="16"/>
  <c r="K31" i="16"/>
  <c r="J31" i="16"/>
  <c r="I31" i="16"/>
  <c r="H31" i="16"/>
  <c r="G31" i="16"/>
  <c r="F31" i="16"/>
  <c r="E31" i="16"/>
  <c r="D31" i="16"/>
  <c r="C31" i="16"/>
  <c r="B31"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B30"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C29" i="16"/>
  <c r="B29" i="16"/>
  <c r="AC28" i="16"/>
  <c r="AB28" i="16"/>
  <c r="AA28" i="16"/>
  <c r="Z28" i="16"/>
  <c r="Y28" i="16"/>
  <c r="X28" i="16"/>
  <c r="W28" i="16"/>
  <c r="V28" i="16"/>
  <c r="U28" i="16"/>
  <c r="T28" i="16"/>
  <c r="S28" i="16"/>
  <c r="R28" i="16"/>
  <c r="Q28" i="16"/>
  <c r="P28" i="16"/>
  <c r="O28" i="16"/>
  <c r="N28" i="16"/>
  <c r="M28" i="16"/>
  <c r="L28" i="16"/>
  <c r="K28" i="16"/>
  <c r="J28" i="16"/>
  <c r="I28" i="16"/>
  <c r="H28" i="16"/>
  <c r="G28" i="16"/>
  <c r="F28" i="16"/>
  <c r="E28" i="16"/>
  <c r="D28" i="16"/>
  <c r="C28" i="16"/>
  <c r="B28"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C27" i="16"/>
  <c r="B27"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D26" i="16"/>
  <c r="C26" i="16"/>
  <c r="B26"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B25"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B24"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D23" i="16"/>
  <c r="C23" i="16"/>
  <c r="B23"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C20" i="16"/>
  <c r="AB20" i="16"/>
  <c r="AA20" i="16"/>
  <c r="Z20" i="16"/>
  <c r="Y20" i="16"/>
  <c r="X20" i="16"/>
  <c r="W20" i="16"/>
  <c r="V20" i="16"/>
  <c r="U20" i="16"/>
  <c r="T20" i="16"/>
  <c r="S20" i="16"/>
  <c r="R20" i="16"/>
  <c r="Q20" i="16"/>
  <c r="P20" i="16"/>
  <c r="O20" i="16"/>
  <c r="N20" i="16"/>
  <c r="M20" i="16"/>
  <c r="L20" i="16"/>
  <c r="K20" i="16"/>
  <c r="J20" i="16"/>
  <c r="I20" i="16"/>
  <c r="H20" i="16"/>
  <c r="G20" i="16"/>
  <c r="F20" i="16"/>
  <c r="E20" i="16"/>
  <c r="D20" i="16"/>
  <c r="C20" i="16"/>
  <c r="B20"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C18" i="16"/>
  <c r="B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D11" i="16"/>
  <c r="C11" i="16"/>
  <c r="B11"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AC9" i="16"/>
  <c r="AB9" i="16"/>
  <c r="AA9" i="16"/>
  <c r="Z9" i="16"/>
  <c r="Y9" i="16"/>
  <c r="X9" i="16"/>
  <c r="W9" i="16"/>
  <c r="V9" i="16"/>
  <c r="U9" i="16"/>
  <c r="T9" i="16"/>
  <c r="S9" i="16"/>
  <c r="R9" i="16"/>
  <c r="Q9" i="16"/>
  <c r="P9" i="16"/>
  <c r="O9" i="16"/>
  <c r="N9" i="16"/>
  <c r="M9" i="16"/>
  <c r="L9" i="16"/>
  <c r="K9" i="16"/>
  <c r="J9" i="16"/>
  <c r="I9" i="16"/>
  <c r="H9" i="16"/>
  <c r="G9" i="16"/>
  <c r="F9" i="16"/>
  <c r="E9" i="16"/>
  <c r="D9" i="16"/>
  <c r="C9" i="16"/>
  <c r="B9" i="16"/>
  <c r="AC8" i="16"/>
  <c r="AB8" i="16"/>
  <c r="AA8" i="16"/>
  <c r="Z8" i="16"/>
  <c r="Y8" i="16"/>
  <c r="X8" i="16"/>
  <c r="W8" i="16"/>
  <c r="V8" i="16"/>
  <c r="U8" i="16"/>
  <c r="T8" i="16"/>
  <c r="S8" i="16"/>
  <c r="R8" i="16"/>
  <c r="Q8" i="16"/>
  <c r="P8" i="16"/>
  <c r="O8" i="16"/>
  <c r="N8" i="16"/>
  <c r="M8" i="16"/>
  <c r="L8" i="16"/>
  <c r="K8" i="16"/>
  <c r="J8" i="16"/>
  <c r="I8" i="16"/>
  <c r="H8" i="16"/>
  <c r="G8" i="16"/>
  <c r="F8" i="16"/>
  <c r="E8" i="16"/>
  <c r="D8" i="16"/>
  <c r="C8" i="16"/>
  <c r="B8"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B7" i="16"/>
  <c r="AC6" i="16"/>
  <c r="AB6" i="16"/>
  <c r="AA6" i="16"/>
  <c r="Z6" i="16"/>
  <c r="Y6" i="16"/>
  <c r="X6" i="16"/>
  <c r="W6" i="16"/>
  <c r="V6" i="16"/>
  <c r="U6" i="16"/>
  <c r="T6" i="16"/>
  <c r="S6" i="16"/>
  <c r="R6" i="16"/>
  <c r="Q6" i="16"/>
  <c r="P6" i="16"/>
  <c r="O6" i="16"/>
  <c r="N6" i="16"/>
  <c r="M6" i="16"/>
  <c r="L6" i="16"/>
  <c r="K6" i="16"/>
  <c r="J6" i="16"/>
  <c r="I6" i="16"/>
  <c r="H6" i="16"/>
  <c r="G6" i="16"/>
  <c r="F6" i="16"/>
  <c r="E6" i="16"/>
  <c r="D6" i="16"/>
  <c r="C6" i="16"/>
  <c r="B6" i="16"/>
  <c r="AC5" i="16"/>
  <c r="AB5" i="16"/>
  <c r="AA5" i="16"/>
  <c r="Z5" i="16"/>
  <c r="Y5" i="16"/>
  <c r="X5" i="16"/>
  <c r="W5" i="16"/>
  <c r="V5" i="16"/>
  <c r="U5" i="16"/>
  <c r="T5" i="16"/>
  <c r="S5" i="16"/>
  <c r="R5" i="16"/>
  <c r="Q5" i="16"/>
  <c r="P5" i="16"/>
  <c r="O5" i="16"/>
  <c r="N5" i="16"/>
  <c r="M5" i="16"/>
  <c r="L5" i="16"/>
  <c r="K5" i="16"/>
  <c r="J5" i="16"/>
  <c r="I5" i="16"/>
  <c r="H5" i="16"/>
  <c r="G5" i="16"/>
  <c r="F5" i="16"/>
  <c r="E5" i="16"/>
  <c r="D5" i="16"/>
  <c r="C5" i="16"/>
  <c r="B5" i="16"/>
  <c r="AA69" i="12"/>
  <c r="Z69" i="12"/>
  <c r="Y69" i="12"/>
  <c r="X69" i="12"/>
  <c r="W69" i="12"/>
  <c r="V69" i="12"/>
  <c r="U69" i="12"/>
  <c r="T69" i="12"/>
  <c r="S69" i="12"/>
  <c r="R69" i="12"/>
  <c r="Q69" i="12"/>
  <c r="P69" i="12"/>
  <c r="O69" i="12"/>
  <c r="N69" i="12"/>
  <c r="M69" i="12"/>
  <c r="L69" i="12"/>
  <c r="K69" i="12"/>
  <c r="J69" i="12"/>
  <c r="I69" i="12"/>
  <c r="H69" i="12"/>
  <c r="G69" i="12"/>
  <c r="F69" i="12"/>
  <c r="E69" i="12"/>
  <c r="D69" i="12"/>
  <c r="C69" i="12"/>
  <c r="B69" i="12"/>
  <c r="AA68" i="12"/>
  <c r="Z68" i="12"/>
  <c r="Y68" i="12"/>
  <c r="X68" i="12"/>
  <c r="W68" i="12"/>
  <c r="V68" i="12"/>
  <c r="U68" i="12"/>
  <c r="T68" i="12"/>
  <c r="S68" i="12"/>
  <c r="R68" i="12"/>
  <c r="Q68" i="12"/>
  <c r="P68" i="12"/>
  <c r="O68" i="12"/>
  <c r="N68" i="12"/>
  <c r="M68" i="12"/>
  <c r="L68" i="12"/>
  <c r="K68" i="12"/>
  <c r="J68" i="12"/>
  <c r="I68" i="12"/>
  <c r="H68" i="12"/>
  <c r="G68" i="12"/>
  <c r="F68" i="12"/>
  <c r="E68" i="12"/>
  <c r="D68" i="12"/>
  <c r="C68" i="12"/>
  <c r="B68" i="12"/>
  <c r="AA67" i="12"/>
  <c r="Z67" i="12"/>
  <c r="Y67" i="12"/>
  <c r="X67" i="12"/>
  <c r="W67" i="12"/>
  <c r="V67" i="12"/>
  <c r="U67" i="12"/>
  <c r="T67" i="12"/>
  <c r="S67" i="12"/>
  <c r="R67" i="12"/>
  <c r="Q67" i="12"/>
  <c r="P67" i="12"/>
  <c r="O67" i="12"/>
  <c r="N67" i="12"/>
  <c r="M67" i="12"/>
  <c r="L67" i="12"/>
  <c r="K67" i="12"/>
  <c r="J67" i="12"/>
  <c r="I67" i="12"/>
  <c r="H67" i="12"/>
  <c r="G67" i="12"/>
  <c r="F67" i="12"/>
  <c r="E67" i="12"/>
  <c r="D67" i="12"/>
  <c r="C67" i="12"/>
  <c r="B67" i="12"/>
  <c r="AA66" i="12"/>
  <c r="Z66" i="12"/>
  <c r="Y66" i="12"/>
  <c r="X66" i="12"/>
  <c r="W66" i="12"/>
  <c r="V66" i="12"/>
  <c r="U66" i="12"/>
  <c r="T66" i="12"/>
  <c r="S66" i="12"/>
  <c r="R66" i="12"/>
  <c r="Q66" i="12"/>
  <c r="P66" i="12"/>
  <c r="O66" i="12"/>
  <c r="N66" i="12"/>
  <c r="M66" i="12"/>
  <c r="L66" i="12"/>
  <c r="K66" i="12"/>
  <c r="J66" i="12"/>
  <c r="I66" i="12"/>
  <c r="H66" i="12"/>
  <c r="G66" i="12"/>
  <c r="F66" i="12"/>
  <c r="E66" i="12"/>
  <c r="D66" i="12"/>
  <c r="C66" i="12"/>
  <c r="B66"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AA64" i="12"/>
  <c r="Z64" i="12"/>
  <c r="Y64" i="12"/>
  <c r="X64" i="12"/>
  <c r="W64" i="12"/>
  <c r="V64" i="12"/>
  <c r="U64" i="12"/>
  <c r="T64" i="12"/>
  <c r="S64" i="12"/>
  <c r="R64" i="12"/>
  <c r="Q64" i="12"/>
  <c r="P64" i="12"/>
  <c r="O64" i="12"/>
  <c r="N64" i="12"/>
  <c r="M64" i="12"/>
  <c r="L64" i="12"/>
  <c r="K64" i="12"/>
  <c r="J64" i="12"/>
  <c r="I64" i="12"/>
  <c r="H64" i="12"/>
  <c r="G64" i="12"/>
  <c r="F64" i="12"/>
  <c r="E64" i="12"/>
  <c r="D64" i="12"/>
  <c r="C64" i="12"/>
  <c r="B64" i="12"/>
  <c r="AA63" i="12"/>
  <c r="Z63" i="12"/>
  <c r="Y63" i="12"/>
  <c r="X63" i="12"/>
  <c r="W63" i="12"/>
  <c r="V63" i="12"/>
  <c r="U63" i="12"/>
  <c r="T63" i="12"/>
  <c r="S63" i="12"/>
  <c r="R63" i="12"/>
  <c r="Q63" i="12"/>
  <c r="P63" i="12"/>
  <c r="O63" i="12"/>
  <c r="N63" i="12"/>
  <c r="M63" i="12"/>
  <c r="L63" i="12"/>
  <c r="K63" i="12"/>
  <c r="J63" i="12"/>
  <c r="I63" i="12"/>
  <c r="H63" i="12"/>
  <c r="G63" i="12"/>
  <c r="F63" i="12"/>
  <c r="E63" i="12"/>
  <c r="D63" i="12"/>
  <c r="C63" i="12"/>
  <c r="B63" i="12"/>
  <c r="AA62" i="12"/>
  <c r="Z62" i="12"/>
  <c r="Y62" i="12"/>
  <c r="X62" i="12"/>
  <c r="W62" i="12"/>
  <c r="V62" i="12"/>
  <c r="U62" i="12"/>
  <c r="T62" i="12"/>
  <c r="S62" i="12"/>
  <c r="R62" i="12"/>
  <c r="Q62" i="12"/>
  <c r="P62" i="12"/>
  <c r="O62" i="12"/>
  <c r="N62" i="12"/>
  <c r="M62" i="12"/>
  <c r="L62" i="12"/>
  <c r="K62" i="12"/>
  <c r="J62" i="12"/>
  <c r="I62" i="12"/>
  <c r="H62" i="12"/>
  <c r="G62" i="12"/>
  <c r="F62" i="12"/>
  <c r="E62" i="12"/>
  <c r="D62" i="12"/>
  <c r="C62" i="12"/>
  <c r="B62"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B60" i="12"/>
  <c r="AA59" i="12"/>
  <c r="Z59" i="12"/>
  <c r="Y59" i="12"/>
  <c r="X59" i="12"/>
  <c r="W59" i="12"/>
  <c r="V59" i="12"/>
  <c r="U59" i="12"/>
  <c r="T59" i="12"/>
  <c r="S59" i="12"/>
  <c r="R59" i="12"/>
  <c r="Q59" i="12"/>
  <c r="P59" i="12"/>
  <c r="O59" i="12"/>
  <c r="N59" i="12"/>
  <c r="M59" i="12"/>
  <c r="L59" i="12"/>
  <c r="K59" i="12"/>
  <c r="J59" i="12"/>
  <c r="I59" i="12"/>
  <c r="H59" i="12"/>
  <c r="G59" i="12"/>
  <c r="F59" i="12"/>
  <c r="E59" i="12"/>
  <c r="D59" i="12"/>
  <c r="C59" i="12"/>
  <c r="B59"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A56" i="12"/>
  <c r="Z56" i="12"/>
  <c r="Y56" i="12"/>
  <c r="X56" i="12"/>
  <c r="W56" i="12"/>
  <c r="V56" i="12"/>
  <c r="U56" i="12"/>
  <c r="T56" i="12"/>
  <c r="S56" i="12"/>
  <c r="R56" i="12"/>
  <c r="Q56" i="12"/>
  <c r="P56" i="12"/>
  <c r="O56" i="12"/>
  <c r="N56" i="12"/>
  <c r="M56" i="12"/>
  <c r="L56" i="12"/>
  <c r="K56" i="12"/>
  <c r="J56" i="12"/>
  <c r="I56" i="12"/>
  <c r="H56" i="12"/>
  <c r="G56" i="12"/>
  <c r="F56" i="12"/>
  <c r="E56" i="12"/>
  <c r="D56" i="12"/>
  <c r="C56" i="12"/>
  <c r="B56" i="12"/>
  <c r="AA55" i="12"/>
  <c r="Z55" i="12"/>
  <c r="Y55" i="12"/>
  <c r="X55" i="12"/>
  <c r="W55" i="12"/>
  <c r="V55" i="12"/>
  <c r="U55" i="12"/>
  <c r="T55" i="12"/>
  <c r="S55" i="12"/>
  <c r="R55" i="12"/>
  <c r="Q55" i="12"/>
  <c r="P55" i="12"/>
  <c r="O55" i="12"/>
  <c r="N55" i="12"/>
  <c r="M55" i="12"/>
  <c r="L55" i="12"/>
  <c r="K55" i="12"/>
  <c r="J55" i="12"/>
  <c r="I55" i="12"/>
  <c r="H55" i="12"/>
  <c r="G55" i="12"/>
  <c r="F55" i="12"/>
  <c r="E55" i="12"/>
  <c r="D55" i="12"/>
  <c r="C55" i="12"/>
  <c r="B55" i="12"/>
  <c r="AA54" i="12"/>
  <c r="Z54" i="12"/>
  <c r="Y54" i="12"/>
  <c r="X54" i="12"/>
  <c r="W54" i="12"/>
  <c r="V54" i="12"/>
  <c r="U54" i="12"/>
  <c r="T54" i="12"/>
  <c r="S54" i="12"/>
  <c r="R54" i="12"/>
  <c r="Q54" i="12"/>
  <c r="P54" i="12"/>
  <c r="O54" i="12"/>
  <c r="N54" i="12"/>
  <c r="M54" i="12"/>
  <c r="L54" i="12"/>
  <c r="K54" i="12"/>
  <c r="J54" i="12"/>
  <c r="I54" i="12"/>
  <c r="H54" i="12"/>
  <c r="G54" i="12"/>
  <c r="F54" i="12"/>
  <c r="E54" i="12"/>
  <c r="D54" i="12"/>
  <c r="C54" i="12"/>
  <c r="B54"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B53"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46"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45"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43"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40"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35"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33"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32"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B9"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B8"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B7"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B6" i="12"/>
  <c r="AA69" i="11"/>
  <c r="Z69" i="11"/>
  <c r="Y69" i="11"/>
  <c r="X69" i="11"/>
  <c r="W69" i="11"/>
  <c r="V69" i="11"/>
  <c r="U69" i="11"/>
  <c r="T69" i="11"/>
  <c r="S69" i="11"/>
  <c r="R69" i="11"/>
  <c r="Q69" i="11"/>
  <c r="P69" i="11"/>
  <c r="O69" i="11"/>
  <c r="N69" i="11"/>
  <c r="M69" i="11"/>
  <c r="L69" i="11"/>
  <c r="K69" i="11"/>
  <c r="J69" i="11"/>
  <c r="I69" i="11"/>
  <c r="H69" i="11"/>
  <c r="G69" i="11"/>
  <c r="F69" i="11"/>
  <c r="E69" i="11"/>
  <c r="D69" i="11"/>
  <c r="C69" i="11"/>
  <c r="B69" i="11"/>
  <c r="AA68" i="11"/>
  <c r="Z68" i="11"/>
  <c r="Y68" i="11"/>
  <c r="X68" i="11"/>
  <c r="W68" i="11"/>
  <c r="V68" i="11"/>
  <c r="U68" i="11"/>
  <c r="T68" i="11"/>
  <c r="S68" i="11"/>
  <c r="R68" i="11"/>
  <c r="Q68" i="11"/>
  <c r="P68" i="11"/>
  <c r="O68" i="11"/>
  <c r="N68" i="11"/>
  <c r="M68" i="11"/>
  <c r="L68" i="11"/>
  <c r="K68" i="11"/>
  <c r="J68" i="11"/>
  <c r="I68" i="11"/>
  <c r="H68" i="11"/>
  <c r="G68" i="11"/>
  <c r="F68" i="11"/>
  <c r="E68" i="11"/>
  <c r="D68" i="11"/>
  <c r="C68" i="11"/>
  <c r="B68" i="11"/>
  <c r="AA67" i="11"/>
  <c r="Z67" i="11"/>
  <c r="Y67" i="11"/>
  <c r="X67" i="11"/>
  <c r="W67" i="11"/>
  <c r="V67" i="11"/>
  <c r="U67" i="11"/>
  <c r="T67" i="11"/>
  <c r="S67" i="11"/>
  <c r="R67" i="11"/>
  <c r="Q67" i="11"/>
  <c r="P67" i="11"/>
  <c r="O67" i="11"/>
  <c r="N67" i="11"/>
  <c r="M67" i="11"/>
  <c r="L67" i="11"/>
  <c r="K67" i="11"/>
  <c r="J67" i="11"/>
  <c r="I67" i="11"/>
  <c r="H67" i="11"/>
  <c r="G67" i="11"/>
  <c r="F67" i="11"/>
  <c r="E67" i="11"/>
  <c r="D67" i="11"/>
  <c r="C67" i="11"/>
  <c r="B67" i="11"/>
  <c r="AA66" i="11"/>
  <c r="Z66" i="11"/>
  <c r="Y66" i="11"/>
  <c r="X66" i="11"/>
  <c r="W66" i="11"/>
  <c r="V66" i="11"/>
  <c r="U66" i="11"/>
  <c r="T66" i="11"/>
  <c r="S66" i="11"/>
  <c r="R66" i="11"/>
  <c r="Q66" i="11"/>
  <c r="P66" i="11"/>
  <c r="O66" i="11"/>
  <c r="N66" i="11"/>
  <c r="M66" i="11"/>
  <c r="L66" i="11"/>
  <c r="K66" i="11"/>
  <c r="J66" i="11"/>
  <c r="I66" i="11"/>
  <c r="H66" i="11"/>
  <c r="G66" i="11"/>
  <c r="F66" i="11"/>
  <c r="E66" i="11"/>
  <c r="D66" i="11"/>
  <c r="C66" i="11"/>
  <c r="B66" i="11"/>
  <c r="AA65" i="11"/>
  <c r="Z65" i="11"/>
  <c r="Y65" i="11"/>
  <c r="X65" i="11"/>
  <c r="W65" i="11"/>
  <c r="V65" i="11"/>
  <c r="U65" i="11"/>
  <c r="T65" i="11"/>
  <c r="S65" i="11"/>
  <c r="R65" i="11"/>
  <c r="Q65" i="11"/>
  <c r="P65" i="11"/>
  <c r="O65" i="11"/>
  <c r="N65" i="11"/>
  <c r="M65" i="11"/>
  <c r="L65" i="11"/>
  <c r="K65" i="11"/>
  <c r="J65" i="11"/>
  <c r="I65" i="11"/>
  <c r="H65" i="11"/>
  <c r="G65" i="11"/>
  <c r="F65" i="11"/>
  <c r="E65" i="11"/>
  <c r="D65" i="11"/>
  <c r="C65" i="11"/>
  <c r="B65" i="11"/>
  <c r="AA64" i="11"/>
  <c r="Z64" i="11"/>
  <c r="Y64" i="11"/>
  <c r="X64" i="11"/>
  <c r="W64" i="11"/>
  <c r="V64" i="11"/>
  <c r="U64" i="11"/>
  <c r="T64" i="11"/>
  <c r="S64" i="11"/>
  <c r="R64" i="11"/>
  <c r="Q64" i="11"/>
  <c r="P64" i="11"/>
  <c r="O64" i="11"/>
  <c r="N64" i="11"/>
  <c r="M64" i="11"/>
  <c r="L64" i="11"/>
  <c r="K64" i="11"/>
  <c r="J64" i="11"/>
  <c r="I64" i="11"/>
  <c r="H64" i="11"/>
  <c r="G64" i="11"/>
  <c r="F64" i="11"/>
  <c r="E64" i="11"/>
  <c r="D64" i="11"/>
  <c r="C64" i="11"/>
  <c r="B64" i="11"/>
  <c r="AA63" i="11"/>
  <c r="Z63" i="11"/>
  <c r="Y63" i="11"/>
  <c r="X63" i="11"/>
  <c r="W63" i="11"/>
  <c r="V63" i="11"/>
  <c r="U63" i="11"/>
  <c r="T63" i="11"/>
  <c r="S63" i="11"/>
  <c r="R63" i="11"/>
  <c r="Q63" i="11"/>
  <c r="P63" i="11"/>
  <c r="O63" i="11"/>
  <c r="N63" i="11"/>
  <c r="M63" i="11"/>
  <c r="L63" i="11"/>
  <c r="K63" i="11"/>
  <c r="J63" i="11"/>
  <c r="I63" i="11"/>
  <c r="H63" i="11"/>
  <c r="G63" i="11"/>
  <c r="F63" i="11"/>
  <c r="E63" i="11"/>
  <c r="D63" i="11"/>
  <c r="C63" i="11"/>
  <c r="B63" i="11"/>
  <c r="AA62" i="11"/>
  <c r="Z62" i="11"/>
  <c r="Y62" i="11"/>
  <c r="X62" i="11"/>
  <c r="W62" i="11"/>
  <c r="V62" i="11"/>
  <c r="U62" i="11"/>
  <c r="T62" i="11"/>
  <c r="S62" i="11"/>
  <c r="R62" i="11"/>
  <c r="Q62" i="11"/>
  <c r="P62" i="11"/>
  <c r="O62" i="11"/>
  <c r="N62" i="11"/>
  <c r="M62" i="11"/>
  <c r="L62" i="11"/>
  <c r="K62" i="11"/>
  <c r="J62" i="11"/>
  <c r="I62" i="11"/>
  <c r="H62" i="11"/>
  <c r="G62" i="11"/>
  <c r="F62" i="11"/>
  <c r="E62" i="11"/>
  <c r="D62" i="11"/>
  <c r="C62" i="11"/>
  <c r="B62" i="11"/>
  <c r="AA61" i="11"/>
  <c r="Z61" i="11"/>
  <c r="Y61" i="11"/>
  <c r="X61" i="11"/>
  <c r="W61" i="11"/>
  <c r="V61" i="11"/>
  <c r="U61" i="11"/>
  <c r="T61" i="11"/>
  <c r="S61" i="11"/>
  <c r="R61" i="11"/>
  <c r="Q61" i="11"/>
  <c r="P61" i="11"/>
  <c r="O61" i="11"/>
  <c r="N61" i="11"/>
  <c r="M61" i="11"/>
  <c r="L61" i="11"/>
  <c r="K61" i="11"/>
  <c r="J61" i="11"/>
  <c r="I61" i="11"/>
  <c r="H61" i="11"/>
  <c r="G61" i="11"/>
  <c r="F61" i="11"/>
  <c r="E61" i="11"/>
  <c r="D61" i="11"/>
  <c r="C61" i="11"/>
  <c r="B61" i="11"/>
  <c r="AA60" i="11"/>
  <c r="Z60" i="11"/>
  <c r="Y60" i="11"/>
  <c r="X60" i="11"/>
  <c r="W60" i="11"/>
  <c r="V60" i="11"/>
  <c r="U60" i="11"/>
  <c r="T60" i="11"/>
  <c r="S60" i="11"/>
  <c r="R60" i="11"/>
  <c r="Q60" i="11"/>
  <c r="P60" i="11"/>
  <c r="O60" i="11"/>
  <c r="N60" i="11"/>
  <c r="M60" i="11"/>
  <c r="L60" i="11"/>
  <c r="K60" i="11"/>
  <c r="J60" i="11"/>
  <c r="I60" i="11"/>
  <c r="H60" i="11"/>
  <c r="G60" i="11"/>
  <c r="F60" i="11"/>
  <c r="E60" i="11"/>
  <c r="D60" i="11"/>
  <c r="C60" i="11"/>
  <c r="B60" i="11"/>
  <c r="AA59" i="11"/>
  <c r="Z59" i="11"/>
  <c r="Y59" i="11"/>
  <c r="X59" i="11"/>
  <c r="W59" i="11"/>
  <c r="V59" i="11"/>
  <c r="U59" i="11"/>
  <c r="T59" i="11"/>
  <c r="S59" i="11"/>
  <c r="R59" i="11"/>
  <c r="Q59" i="11"/>
  <c r="P59" i="11"/>
  <c r="O59" i="11"/>
  <c r="N59" i="11"/>
  <c r="M59" i="11"/>
  <c r="L59" i="11"/>
  <c r="K59" i="11"/>
  <c r="J59" i="11"/>
  <c r="I59" i="11"/>
  <c r="H59" i="11"/>
  <c r="G59" i="11"/>
  <c r="F59" i="11"/>
  <c r="E59" i="11"/>
  <c r="D59" i="11"/>
  <c r="C59" i="11"/>
  <c r="B59" i="11"/>
  <c r="AA58" i="11"/>
  <c r="Z58" i="11"/>
  <c r="Y58" i="11"/>
  <c r="X58" i="11"/>
  <c r="W58" i="11"/>
  <c r="V58" i="11"/>
  <c r="U58" i="11"/>
  <c r="T58" i="11"/>
  <c r="S58" i="11"/>
  <c r="R58" i="11"/>
  <c r="Q58" i="11"/>
  <c r="P58" i="11"/>
  <c r="O58" i="11"/>
  <c r="N58" i="11"/>
  <c r="M58" i="11"/>
  <c r="L58" i="11"/>
  <c r="K58" i="11"/>
  <c r="J58" i="11"/>
  <c r="I58" i="11"/>
  <c r="H58" i="11"/>
  <c r="G58" i="11"/>
  <c r="F58" i="11"/>
  <c r="E58" i="11"/>
  <c r="D58" i="11"/>
  <c r="C58" i="11"/>
  <c r="B58" i="11"/>
  <c r="AA57" i="11"/>
  <c r="Z57" i="11"/>
  <c r="Y57" i="11"/>
  <c r="X57" i="11"/>
  <c r="W57" i="11"/>
  <c r="V57" i="11"/>
  <c r="U57" i="11"/>
  <c r="T57" i="11"/>
  <c r="S57" i="11"/>
  <c r="R57" i="11"/>
  <c r="Q57" i="11"/>
  <c r="P57" i="11"/>
  <c r="O57" i="11"/>
  <c r="N57" i="11"/>
  <c r="M57" i="11"/>
  <c r="L57" i="11"/>
  <c r="K57" i="11"/>
  <c r="J57" i="11"/>
  <c r="I57" i="11"/>
  <c r="H57" i="11"/>
  <c r="G57" i="11"/>
  <c r="F57" i="11"/>
  <c r="E57" i="11"/>
  <c r="D57" i="11"/>
  <c r="C57" i="11"/>
  <c r="B57" i="11"/>
  <c r="AA56" i="11"/>
  <c r="Z56" i="11"/>
  <c r="Y56" i="11"/>
  <c r="X56" i="11"/>
  <c r="W56" i="11"/>
  <c r="V56" i="11"/>
  <c r="U56" i="11"/>
  <c r="T56" i="11"/>
  <c r="S56" i="11"/>
  <c r="R56" i="11"/>
  <c r="Q56" i="11"/>
  <c r="P56" i="11"/>
  <c r="O56" i="11"/>
  <c r="N56" i="11"/>
  <c r="M56" i="11"/>
  <c r="L56" i="11"/>
  <c r="K56" i="11"/>
  <c r="J56" i="11"/>
  <c r="I56" i="11"/>
  <c r="H56" i="11"/>
  <c r="G56" i="11"/>
  <c r="F56" i="11"/>
  <c r="E56" i="11"/>
  <c r="D56" i="11"/>
  <c r="C56" i="11"/>
  <c r="B56" i="11"/>
  <c r="AA55" i="11"/>
  <c r="Z55" i="11"/>
  <c r="Y55" i="11"/>
  <c r="X55" i="11"/>
  <c r="W55" i="11"/>
  <c r="V55" i="11"/>
  <c r="U55" i="11"/>
  <c r="T55" i="11"/>
  <c r="S55" i="11"/>
  <c r="R55" i="11"/>
  <c r="Q55" i="11"/>
  <c r="P55" i="11"/>
  <c r="O55" i="11"/>
  <c r="N55" i="11"/>
  <c r="M55" i="11"/>
  <c r="L55" i="11"/>
  <c r="K55" i="11"/>
  <c r="J55" i="11"/>
  <c r="I55" i="11"/>
  <c r="H55" i="11"/>
  <c r="G55" i="11"/>
  <c r="F55" i="11"/>
  <c r="E55" i="11"/>
  <c r="D55" i="11"/>
  <c r="C55" i="11"/>
  <c r="B55" i="11"/>
  <c r="AA54" i="11"/>
  <c r="Z54" i="11"/>
  <c r="Y54" i="11"/>
  <c r="X54" i="11"/>
  <c r="W54" i="11"/>
  <c r="V54" i="11"/>
  <c r="U54" i="11"/>
  <c r="T54" i="11"/>
  <c r="S54" i="11"/>
  <c r="R54" i="11"/>
  <c r="Q54" i="11"/>
  <c r="P54" i="11"/>
  <c r="O54" i="11"/>
  <c r="N54" i="11"/>
  <c r="M54" i="11"/>
  <c r="L54" i="11"/>
  <c r="K54" i="11"/>
  <c r="J54" i="11"/>
  <c r="I54" i="11"/>
  <c r="H54" i="11"/>
  <c r="G54" i="11"/>
  <c r="F54" i="11"/>
  <c r="E54" i="11"/>
  <c r="D54" i="11"/>
  <c r="C54" i="11"/>
  <c r="B54" i="11"/>
  <c r="AA53" i="11"/>
  <c r="Z53" i="11"/>
  <c r="Y53" i="11"/>
  <c r="X53" i="11"/>
  <c r="W53" i="11"/>
  <c r="V53" i="11"/>
  <c r="U53" i="11"/>
  <c r="T53" i="11"/>
  <c r="S53" i="11"/>
  <c r="R53" i="11"/>
  <c r="Q53" i="11"/>
  <c r="P53" i="11"/>
  <c r="O53" i="11"/>
  <c r="N53" i="11"/>
  <c r="M53" i="11"/>
  <c r="L53" i="11"/>
  <c r="K53" i="11"/>
  <c r="J53" i="11"/>
  <c r="I53" i="11"/>
  <c r="H53" i="11"/>
  <c r="G53" i="11"/>
  <c r="F53" i="11"/>
  <c r="E53" i="11"/>
  <c r="D53" i="11"/>
  <c r="C53" i="11"/>
  <c r="B53" i="11"/>
  <c r="AA52" i="11"/>
  <c r="Z52" i="11"/>
  <c r="Y52" i="11"/>
  <c r="X52" i="11"/>
  <c r="W52" i="11"/>
  <c r="V52" i="11"/>
  <c r="U52" i="11"/>
  <c r="T52" i="11"/>
  <c r="S52" i="11"/>
  <c r="R52" i="11"/>
  <c r="Q52" i="11"/>
  <c r="P52" i="11"/>
  <c r="O52" i="11"/>
  <c r="N52" i="11"/>
  <c r="M52" i="11"/>
  <c r="L52" i="11"/>
  <c r="K52" i="11"/>
  <c r="J52" i="11"/>
  <c r="I52" i="11"/>
  <c r="H52" i="11"/>
  <c r="G52" i="11"/>
  <c r="F52" i="11"/>
  <c r="E52" i="11"/>
  <c r="D52" i="11"/>
  <c r="C52" i="11"/>
  <c r="B52"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B51"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B49"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B48" i="11"/>
  <c r="AA47" i="11"/>
  <c r="Z47" i="11"/>
  <c r="Y47" i="11"/>
  <c r="X47" i="11"/>
  <c r="W47" i="11"/>
  <c r="V47" i="11"/>
  <c r="U47" i="11"/>
  <c r="T47" i="11"/>
  <c r="S47" i="11"/>
  <c r="R47" i="11"/>
  <c r="Q47" i="11"/>
  <c r="P47" i="11"/>
  <c r="O47" i="11"/>
  <c r="N47" i="11"/>
  <c r="M47" i="11"/>
  <c r="L47" i="11"/>
  <c r="K47" i="11"/>
  <c r="J47" i="11"/>
  <c r="I47" i="11"/>
  <c r="H47" i="11"/>
  <c r="G47" i="11"/>
  <c r="F47" i="11"/>
  <c r="E47" i="11"/>
  <c r="D47" i="11"/>
  <c r="C47" i="11"/>
  <c r="B47" i="11"/>
  <c r="AA46" i="11"/>
  <c r="Z46" i="11"/>
  <c r="Y46" i="11"/>
  <c r="X46" i="11"/>
  <c r="W46" i="11"/>
  <c r="V46" i="11"/>
  <c r="U46" i="11"/>
  <c r="T46" i="11"/>
  <c r="S46" i="11"/>
  <c r="R46" i="11"/>
  <c r="Q46" i="11"/>
  <c r="P46" i="11"/>
  <c r="O46" i="11"/>
  <c r="N46" i="11"/>
  <c r="M46" i="11"/>
  <c r="L46" i="11"/>
  <c r="K46" i="11"/>
  <c r="J46" i="11"/>
  <c r="I46" i="11"/>
  <c r="H46" i="11"/>
  <c r="G46" i="11"/>
  <c r="F46" i="11"/>
  <c r="E46" i="11"/>
  <c r="D46" i="11"/>
  <c r="C46" i="11"/>
  <c r="B46" i="11"/>
  <c r="AA45" i="11"/>
  <c r="Z45" i="11"/>
  <c r="Y45" i="11"/>
  <c r="X45" i="11"/>
  <c r="W45" i="11"/>
  <c r="V45" i="11"/>
  <c r="U45" i="11"/>
  <c r="T45" i="11"/>
  <c r="S45" i="11"/>
  <c r="R45" i="11"/>
  <c r="Q45" i="11"/>
  <c r="P45" i="11"/>
  <c r="O45" i="11"/>
  <c r="N45" i="11"/>
  <c r="M45" i="11"/>
  <c r="L45" i="11"/>
  <c r="K45" i="11"/>
  <c r="J45" i="11"/>
  <c r="I45" i="11"/>
  <c r="H45" i="11"/>
  <c r="G45" i="11"/>
  <c r="F45" i="11"/>
  <c r="E45" i="11"/>
  <c r="D45" i="11"/>
  <c r="C45" i="11"/>
  <c r="B45" i="11"/>
  <c r="AA44" i="11"/>
  <c r="Z44" i="11"/>
  <c r="Y44" i="11"/>
  <c r="X44" i="11"/>
  <c r="W44" i="11"/>
  <c r="V44" i="11"/>
  <c r="U44" i="11"/>
  <c r="T44" i="11"/>
  <c r="S44" i="11"/>
  <c r="R44" i="11"/>
  <c r="Q44" i="11"/>
  <c r="P44" i="11"/>
  <c r="O44" i="11"/>
  <c r="N44" i="11"/>
  <c r="M44" i="11"/>
  <c r="L44" i="11"/>
  <c r="K44" i="11"/>
  <c r="J44" i="11"/>
  <c r="I44" i="11"/>
  <c r="H44" i="11"/>
  <c r="G44" i="11"/>
  <c r="F44" i="11"/>
  <c r="E44" i="11"/>
  <c r="D44" i="11"/>
  <c r="C44" i="11"/>
  <c r="B44" i="11"/>
  <c r="AA43" i="11"/>
  <c r="Z43" i="11"/>
  <c r="Y43" i="11"/>
  <c r="X43" i="11"/>
  <c r="W43" i="11"/>
  <c r="V43" i="11"/>
  <c r="U43" i="11"/>
  <c r="T43" i="11"/>
  <c r="S43" i="11"/>
  <c r="R43" i="11"/>
  <c r="Q43" i="11"/>
  <c r="P43" i="11"/>
  <c r="O43" i="11"/>
  <c r="N43" i="11"/>
  <c r="M43" i="11"/>
  <c r="L43" i="11"/>
  <c r="K43" i="11"/>
  <c r="J43" i="11"/>
  <c r="I43" i="11"/>
  <c r="H43" i="11"/>
  <c r="G43" i="11"/>
  <c r="F43" i="11"/>
  <c r="E43" i="11"/>
  <c r="D43" i="11"/>
  <c r="C43" i="11"/>
  <c r="B43" i="11"/>
  <c r="AA42" i="11"/>
  <c r="Z42" i="11"/>
  <c r="Y42" i="11"/>
  <c r="X42" i="11"/>
  <c r="W42" i="11"/>
  <c r="V42" i="11"/>
  <c r="U42" i="11"/>
  <c r="T42" i="11"/>
  <c r="S42" i="11"/>
  <c r="R42" i="11"/>
  <c r="Q42" i="11"/>
  <c r="P42" i="11"/>
  <c r="O42" i="11"/>
  <c r="N42" i="11"/>
  <c r="M42" i="11"/>
  <c r="L42" i="11"/>
  <c r="K42" i="11"/>
  <c r="J42" i="11"/>
  <c r="I42" i="11"/>
  <c r="H42" i="11"/>
  <c r="G42" i="11"/>
  <c r="F42" i="11"/>
  <c r="E42" i="11"/>
  <c r="D42" i="11"/>
  <c r="C42" i="11"/>
  <c r="B42" i="11"/>
  <c r="AA41" i="11"/>
  <c r="Z41" i="11"/>
  <c r="Y41" i="11"/>
  <c r="X41" i="11"/>
  <c r="W41" i="11"/>
  <c r="V41" i="11"/>
  <c r="U41" i="11"/>
  <c r="T41" i="11"/>
  <c r="S41" i="11"/>
  <c r="R41" i="11"/>
  <c r="Q41" i="11"/>
  <c r="P41" i="11"/>
  <c r="O41" i="11"/>
  <c r="N41" i="11"/>
  <c r="M41" i="11"/>
  <c r="L41" i="11"/>
  <c r="K41" i="11"/>
  <c r="J41" i="11"/>
  <c r="I41" i="11"/>
  <c r="H41" i="11"/>
  <c r="G41" i="11"/>
  <c r="F41" i="11"/>
  <c r="E41" i="11"/>
  <c r="D41" i="11"/>
  <c r="C41" i="11"/>
  <c r="B41" i="11"/>
  <c r="AA40" i="11"/>
  <c r="Z40" i="11"/>
  <c r="Y40" i="11"/>
  <c r="X40" i="11"/>
  <c r="W40" i="11"/>
  <c r="V40" i="11"/>
  <c r="U40" i="11"/>
  <c r="T40" i="11"/>
  <c r="S40" i="11"/>
  <c r="R40" i="11"/>
  <c r="Q40" i="11"/>
  <c r="P40" i="11"/>
  <c r="O40" i="11"/>
  <c r="N40" i="11"/>
  <c r="M40" i="11"/>
  <c r="L40" i="11"/>
  <c r="K40" i="11"/>
  <c r="J40" i="11"/>
  <c r="I40" i="11"/>
  <c r="H40" i="11"/>
  <c r="G40" i="11"/>
  <c r="F40" i="11"/>
  <c r="E40" i="11"/>
  <c r="D40" i="11"/>
  <c r="C40" i="11"/>
  <c r="B40"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B35" i="11"/>
  <c r="AC34" i="11"/>
  <c r="AB34" i="11"/>
  <c r="AA34" i="11"/>
  <c r="Z34" i="11"/>
  <c r="Y34" i="11"/>
  <c r="X34" i="11"/>
  <c r="W34" i="11"/>
  <c r="V34" i="11"/>
  <c r="U34" i="11"/>
  <c r="T34" i="11"/>
  <c r="S34" i="11"/>
  <c r="R34" i="11"/>
  <c r="Q34" i="11"/>
  <c r="P34" i="11"/>
  <c r="O34" i="11"/>
  <c r="N34" i="11"/>
  <c r="M34" i="11"/>
  <c r="L34" i="11"/>
  <c r="K34" i="11"/>
  <c r="J34" i="11"/>
  <c r="I34" i="11"/>
  <c r="H34" i="11"/>
  <c r="G34" i="11"/>
  <c r="F34" i="11"/>
  <c r="E34" i="11"/>
  <c r="D34" i="11"/>
  <c r="C34" i="11"/>
  <c r="B34" i="11"/>
  <c r="AC33" i="11"/>
  <c r="AB33" i="11"/>
  <c r="AA33" i="11"/>
  <c r="Z33" i="11"/>
  <c r="Y33" i="11"/>
  <c r="X33" i="11"/>
  <c r="W33" i="11"/>
  <c r="V33" i="11"/>
  <c r="U33" i="11"/>
  <c r="T33" i="11"/>
  <c r="S33" i="11"/>
  <c r="R33" i="11"/>
  <c r="Q33" i="11"/>
  <c r="P33" i="11"/>
  <c r="O33" i="11"/>
  <c r="N33" i="11"/>
  <c r="M33" i="11"/>
  <c r="L33" i="11"/>
  <c r="K33" i="11"/>
  <c r="J33" i="11"/>
  <c r="I33" i="11"/>
  <c r="H33" i="11"/>
  <c r="G33" i="11"/>
  <c r="F33" i="11"/>
  <c r="E33" i="11"/>
  <c r="D33" i="11"/>
  <c r="C33" i="11"/>
  <c r="B33"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D32" i="11"/>
  <c r="C32" i="11"/>
  <c r="B32"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B31"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C30" i="11"/>
  <c r="B30" i="11"/>
  <c r="AC29" i="11"/>
  <c r="AB29" i="11"/>
  <c r="AA29" i="11"/>
  <c r="Z29" i="11"/>
  <c r="Y29" i="11"/>
  <c r="X29" i="11"/>
  <c r="W29" i="11"/>
  <c r="V29" i="11"/>
  <c r="U29" i="11"/>
  <c r="T29" i="11"/>
  <c r="S29" i="11"/>
  <c r="R29" i="11"/>
  <c r="Q29" i="11"/>
  <c r="P29" i="11"/>
  <c r="O29" i="11"/>
  <c r="N29" i="11"/>
  <c r="M29" i="11"/>
  <c r="L29" i="11"/>
  <c r="K29" i="11"/>
  <c r="J29" i="11"/>
  <c r="I29" i="11"/>
  <c r="H29" i="11"/>
  <c r="G29" i="11"/>
  <c r="F29" i="11"/>
  <c r="E29" i="11"/>
  <c r="D29" i="11"/>
  <c r="C29" i="11"/>
  <c r="B29"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B28"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C23" i="11"/>
  <c r="AB23" i="11"/>
  <c r="AA23" i="11"/>
  <c r="Z23" i="11"/>
  <c r="Y23" i="11"/>
  <c r="X23" i="11"/>
  <c r="W23" i="11"/>
  <c r="V23" i="11"/>
  <c r="U23" i="11"/>
  <c r="T23" i="11"/>
  <c r="S23" i="11"/>
  <c r="R23" i="11"/>
  <c r="Q23" i="11"/>
  <c r="P23" i="11"/>
  <c r="O23" i="11"/>
  <c r="N23" i="11"/>
  <c r="M23" i="11"/>
  <c r="L23" i="11"/>
  <c r="K23" i="11"/>
  <c r="J23" i="11"/>
  <c r="I23" i="11"/>
  <c r="H23" i="11"/>
  <c r="G23" i="11"/>
  <c r="F23" i="11"/>
  <c r="E23" i="11"/>
  <c r="D23" i="11"/>
  <c r="C23" i="11"/>
  <c r="B23"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B22"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D21" i="11"/>
  <c r="C21" i="11"/>
  <c r="B21"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B20"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B13"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2" i="11"/>
  <c r="B12"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B11"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C9" i="11"/>
  <c r="AB9" i="11"/>
  <c r="AA9" i="11"/>
  <c r="Z9" i="11"/>
  <c r="Y9" i="11"/>
  <c r="X9" i="11"/>
  <c r="W9" i="11"/>
  <c r="V9" i="11"/>
  <c r="U9" i="11"/>
  <c r="T9" i="11"/>
  <c r="S9" i="11"/>
  <c r="R9" i="11"/>
  <c r="Q9" i="11"/>
  <c r="P9" i="11"/>
  <c r="O9" i="11"/>
  <c r="N9" i="11"/>
  <c r="M9" i="11"/>
  <c r="L9" i="11"/>
  <c r="K9" i="11"/>
  <c r="J9" i="11"/>
  <c r="I9" i="11"/>
  <c r="H9" i="11"/>
  <c r="G9" i="11"/>
  <c r="F9" i="11"/>
  <c r="E9" i="11"/>
  <c r="D9" i="11"/>
  <c r="C9" i="11"/>
  <c r="B9" i="11"/>
  <c r="AC8" i="11"/>
  <c r="AB8" i="11"/>
  <c r="AA8" i="11"/>
  <c r="Z8" i="11"/>
  <c r="Y8" i="11"/>
  <c r="X8" i="11"/>
  <c r="W8" i="11"/>
  <c r="V8" i="11"/>
  <c r="U8" i="11"/>
  <c r="T8" i="11"/>
  <c r="S8" i="11"/>
  <c r="R8" i="11"/>
  <c r="Q8" i="11"/>
  <c r="P8" i="11"/>
  <c r="O8" i="11"/>
  <c r="N8" i="11"/>
  <c r="M8" i="11"/>
  <c r="L8" i="11"/>
  <c r="K8" i="11"/>
  <c r="J8" i="11"/>
  <c r="I8" i="11"/>
  <c r="H8" i="11"/>
  <c r="G8" i="11"/>
  <c r="F8" i="11"/>
  <c r="E8" i="11"/>
  <c r="D8" i="11"/>
  <c r="C8" i="11"/>
  <c r="B8" i="11"/>
  <c r="AC7" i="11"/>
  <c r="AB7" i="11"/>
  <c r="AA7" i="11"/>
  <c r="Z7" i="11"/>
  <c r="Y7" i="11"/>
  <c r="X7" i="11"/>
  <c r="W7" i="11"/>
  <c r="V7" i="11"/>
  <c r="U7" i="11"/>
  <c r="T7" i="11"/>
  <c r="S7" i="11"/>
  <c r="R7" i="11"/>
  <c r="Q7" i="11"/>
  <c r="P7" i="11"/>
  <c r="O7" i="11"/>
  <c r="N7" i="11"/>
  <c r="M7" i="11"/>
  <c r="L7" i="11"/>
  <c r="K7" i="11"/>
  <c r="J7" i="11"/>
  <c r="I7" i="11"/>
  <c r="H7" i="11"/>
  <c r="G7" i="11"/>
  <c r="F7" i="11"/>
  <c r="E7" i="11"/>
  <c r="D7" i="11"/>
  <c r="C7" i="11"/>
  <c r="B7"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B6" i="11"/>
  <c r="J5" i="6"/>
  <c r="J7" i="6" l="1"/>
  <c r="F7" i="6"/>
  <c r="F5" i="6"/>
  <c r="J8" i="6" l="1"/>
  <c r="J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K1" authorId="0" shapeId="0" xr:uid="{00000000-0006-0000-01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輸入眷屬數</t>
        </r>
      </text>
    </comment>
  </commentList>
</comments>
</file>

<file path=xl/sharedStrings.xml><?xml version="1.0" encoding="utf-8"?>
<sst xmlns="http://schemas.openxmlformats.org/spreadsheetml/2006/main" count="1634" uniqueCount="561">
  <si>
    <t>級距</t>
  </si>
  <si>
    <t>級</t>
  </si>
  <si>
    <t>實際工資</t>
  </si>
  <si>
    <t>月提繳工資</t>
  </si>
  <si>
    <t>11,101元至12,540元</t>
  </si>
  <si>
    <t>12,540元</t>
  </si>
  <si>
    <t>16,501元至17,280元</t>
  </si>
  <si>
    <t>17,280元</t>
  </si>
  <si>
    <t>第10組</t>
  </si>
  <si>
    <t>第11組</t>
  </si>
  <si>
    <t>第4組</t>
  </si>
  <si>
    <t>第5組</t>
  </si>
  <si>
    <t>150,000元</t>
  </si>
  <si>
    <t>第6組</t>
  </si>
  <si>
    <t>單位：新台幣元</t>
  </si>
  <si>
    <t>月投保金額</t>
  </si>
  <si>
    <t>被保險人及眷屬負擔金額﹝負擔比率30%﹞</t>
  </si>
  <si>
    <t>投保金額等級</t>
    <phoneticPr fontId="8" type="noConversion"/>
  </si>
  <si>
    <t>被保險人及眷屬負擔金額﹝負擔比率100%﹞</t>
  </si>
  <si>
    <t>本人+2眷口</t>
    <phoneticPr fontId="11" type="noConversion"/>
  </si>
  <si>
    <t>本人+3眷口</t>
    <phoneticPr fontId="11" type="noConversion"/>
  </si>
  <si>
    <t>※本表不含勞工保險職業災害保險費，職業災害保險費率依投保單位行業別而有不同，請按繳款單所列職業災害保險費率自行計算，並請依規定職業災害保險費全部由投保單位負擔。</t>
    <phoneticPr fontId="8" type="noConversion"/>
  </si>
  <si>
    <t>部分工時勞工適用</t>
  </si>
  <si>
    <t>第3級</t>
  </si>
  <si>
    <t>第4級</t>
  </si>
  <si>
    <t>第5級</t>
  </si>
  <si>
    <t>第6級</t>
  </si>
  <si>
    <t>普通事故費率</t>
  </si>
  <si>
    <t>勞工</t>
  </si>
  <si>
    <t>單位</t>
  </si>
  <si>
    <t>就業保險費率</t>
    <phoneticPr fontId="8" type="noConversion"/>
  </si>
  <si>
    <t>第9級</t>
  </si>
  <si>
    <t>第10級</t>
  </si>
  <si>
    <t>第11級</t>
  </si>
  <si>
    <t>第12級</t>
  </si>
  <si>
    <t>第13級</t>
  </si>
  <si>
    <t>第14級</t>
  </si>
  <si>
    <t>第15級</t>
  </si>
  <si>
    <t>第16級</t>
  </si>
  <si>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phoneticPr fontId="8" type="noConversion"/>
  </si>
  <si>
    <t xml:space="preserve">          或利用網路快速服務/保險費/給付金額試算/勞保、就保個人保險費試算項下查詢。                                                                                                                                                                                                               </t>
  </si>
  <si>
    <t>單位：新台幣元</t>
    <phoneticPr fontId="8" type="noConversion"/>
  </si>
  <si>
    <t>普通事故費率</t>
    <phoneticPr fontId="8" type="noConversion"/>
  </si>
  <si>
    <t>勞工</t>
    <phoneticPr fontId="8" type="noConversion"/>
  </si>
  <si>
    <t>單位</t>
    <phoneticPr fontId="8" type="noConversion"/>
  </si>
  <si>
    <t>附註：(一)勞工保險條例第6條第1項第1款至第6款及第8條第1項第1款至第3款規定之被保險人，但不適用就業保險者，適用本表負擔保險費。</t>
    <phoneticPr fontId="8" type="noConversion"/>
  </si>
  <si>
    <t xml:space="preserve">          或利用網路快速服務/保險費/給付金額試算/勞保、就保個人保險費試算項下查詢。                                                                                                                                                                                                               </t>
    <phoneticPr fontId="8" type="noConversion"/>
  </si>
  <si>
    <t>成本項目</t>
    <phoneticPr fontId="8" type="noConversion"/>
  </si>
  <si>
    <t>費率</t>
  </si>
  <si>
    <t>註:</t>
  </si>
  <si>
    <t>116年</t>
  </si>
  <si>
    <t>輸入投保薪資</t>
    <phoneticPr fontId="5" type="noConversion"/>
  </si>
  <si>
    <t>小計：</t>
    <phoneticPr fontId="5" type="noConversion"/>
  </si>
  <si>
    <t>比例：</t>
    <phoneticPr fontId="5" type="noConversion"/>
  </si>
  <si>
    <t>部分工時勞工、職訓機構受訓者適用</t>
    <phoneticPr fontId="8" type="noConversion"/>
  </si>
  <si>
    <t>第4級</t>
    <phoneticPr fontId="8" type="noConversion"/>
  </si>
  <si>
    <t>第5級</t>
    <phoneticPr fontId="8" type="noConversion"/>
  </si>
  <si>
    <t>全民健康保險保險費負擔金額表(三)</t>
    <phoneticPr fontId="8" type="noConversion"/>
  </si>
  <si>
    <t>月投保金額</t>
    <phoneticPr fontId="8" type="noConversion"/>
  </si>
  <si>
    <t>投保單位負擔金額﹝負擔比率60%﹞</t>
    <phoneticPr fontId="8" type="noConversion"/>
  </si>
  <si>
    <t>政府補助金額﹝補助比率10%﹞</t>
    <phoneticPr fontId="8" type="noConversion"/>
  </si>
  <si>
    <t>本人</t>
    <phoneticPr fontId="8" type="noConversion"/>
  </si>
  <si>
    <t>本人+１眷口</t>
    <phoneticPr fontId="8" type="noConversion"/>
  </si>
  <si>
    <t>本人+２眷口</t>
    <phoneticPr fontId="8" type="noConversion"/>
  </si>
  <si>
    <t>本人+３眷口</t>
    <phoneticPr fontId="8" type="noConversion"/>
  </si>
  <si>
    <t xml:space="preserve">    2.自105年1月1日起費率調整為4.69％ 。 </t>
    <phoneticPr fontId="8" type="noConversion"/>
  </si>
  <si>
    <t xml:space="preserve">    3.自105年1月1日起調整平均眷口數為0.61人，投保單位及政府負擔金額含本人
       及平均眷屬人數0.61人，合計1.61人。</t>
    <phoneticPr fontId="8" type="noConversion"/>
  </si>
  <si>
    <t>1,500元以下</t>
  </si>
  <si>
    <t>第7組</t>
  </si>
  <si>
    <t>45,801元至48,200元</t>
  </si>
  <si>
    <t>1,501元至3,000元</t>
  </si>
  <si>
    <t>48,201元至50,600元</t>
  </si>
  <si>
    <t>3,001元至4,500元</t>
  </si>
  <si>
    <t>50,601元至53,000元</t>
  </si>
  <si>
    <t>4,501元至6,000元</t>
  </si>
  <si>
    <t>53,001元至55,400元</t>
  </si>
  <si>
    <t>6,001元至7,500元</t>
  </si>
  <si>
    <t>55,401元至57,800元</t>
  </si>
  <si>
    <t>7,501元至8,700元</t>
  </si>
  <si>
    <t>第8組</t>
  </si>
  <si>
    <t>57,801元至60,800元</t>
  </si>
  <si>
    <t>8,701元至9,900元</t>
  </si>
  <si>
    <t>60,801元至63,800元</t>
  </si>
  <si>
    <t>63,801元至66,800元</t>
  </si>
  <si>
    <t>66,801元至69,800元</t>
  </si>
  <si>
    <t>12,541元至13,500元</t>
  </si>
  <si>
    <t>69,801元至72,800元</t>
  </si>
  <si>
    <t>第3組</t>
  </si>
  <si>
    <t>13,501元至15,840元</t>
  </si>
  <si>
    <t>第9組</t>
  </si>
  <si>
    <t>72,801元至76,500元</t>
  </si>
  <si>
    <t>15,841元至16,500元</t>
  </si>
  <si>
    <t>76,501元至80,200元</t>
  </si>
  <si>
    <t>80,201元至83,900元</t>
  </si>
  <si>
    <t>17,281元至17,880元</t>
  </si>
  <si>
    <t>83,901元至87,600元</t>
  </si>
  <si>
    <t>17,881元至19,047元</t>
  </si>
  <si>
    <t>87,601元至92,100元</t>
  </si>
  <si>
    <t>19,048元至20,008元</t>
  </si>
  <si>
    <t>92,101元至96,600元</t>
  </si>
  <si>
    <t>20,009元至21,009元</t>
  </si>
  <si>
    <t>101,101元至105,600元</t>
  </si>
  <si>
    <t>105,601元至110,100元</t>
  </si>
  <si>
    <t>110,101元至115,500元</t>
  </si>
  <si>
    <t>24,001元至25,200元</t>
  </si>
  <si>
    <t>115,501元至120,900元</t>
  </si>
  <si>
    <t>25,201元至26,400元</t>
  </si>
  <si>
    <t>120,901元至126,300元</t>
  </si>
  <si>
    <t>26,401元至27,600元</t>
  </si>
  <si>
    <t>126,301元至131,700元</t>
  </si>
  <si>
    <t>27,601元至28,800元</t>
  </si>
  <si>
    <t>131,701元至137,100元</t>
  </si>
  <si>
    <t>28,801元至30,300元</t>
  </si>
  <si>
    <t>137,101元至142,500元</t>
  </si>
  <si>
    <t>30,301元至31,800元</t>
  </si>
  <si>
    <t>142,501元至147,900元</t>
  </si>
  <si>
    <t>31,801元至33,300元</t>
  </si>
  <si>
    <t>147,901元以上</t>
  </si>
  <si>
    <t>33,301元至34,800元</t>
  </si>
  <si>
    <t>備註：本表月提繳工資金額以新臺幣元為單位，</t>
  </si>
  <si>
    <t>月提繳工資金額角以下四捨五入。</t>
  </si>
  <si>
    <t>34,801元至36,300元</t>
  </si>
  <si>
    <t>36,301元至38,200元</t>
  </si>
  <si>
    <t>38,201元至40,100元</t>
  </si>
  <si>
    <t>40,101元至42,000元</t>
  </si>
  <si>
    <t>42,001元至43,900元</t>
  </si>
  <si>
    <t>43,901元至45,800元</t>
  </si>
  <si>
    <t>21,010元至22,000元</t>
  </si>
  <si>
    <r>
      <t>附註：(一)勞工保險條例第6條第1項第1款至第5款及第8條第1項第1款至第3款規定之被保險人同時符合就業保險法第5條規定者，適用本表負擔保險費。</t>
    </r>
    <r>
      <rPr>
        <b/>
        <sz val="8.5"/>
        <color indexed="8"/>
        <rFont val="標楷體"/>
        <family val="4"/>
        <charset val="136"/>
      </rPr>
      <t/>
    </r>
    <phoneticPr fontId="8" type="noConversion"/>
  </si>
  <si>
    <t>gisin.com@gmail.com</t>
    <phoneticPr fontId="5" type="noConversion"/>
  </si>
  <si>
    <t>社保分級</t>
    <phoneticPr fontId="8"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</si>
  <si>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108</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</si>
  <si>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部分工時勞工適用</t>
    <phoneticPr fontId="8" type="noConversion"/>
  </si>
  <si>
    <t>第1級</t>
  </si>
  <si>
    <t>第2級</t>
  </si>
  <si>
    <t>第7級</t>
  </si>
  <si>
    <t>第8級</t>
  </si>
  <si>
    <t>　    (二)勞工保險普通事故保險費率自108年1月1日起由9.5％調整為10％，表列保險費金額係依現行勞工保險普通事故保險費率10%，就業保險費率1%，按被保險人負擔20%，投保單位負擔70%之比例計算。</t>
    <phoneticPr fontId="8" type="noConversion"/>
  </si>
  <si>
    <t xml:space="preserve">      (三)本表投保薪資等級金額錄自勞動部107年11月5日勞動保2字第1070140553號令修正發布之「勞工保險投保薪資分級表」。</t>
    <phoneticPr fontId="8" type="noConversion"/>
  </si>
  <si>
    <t xml:space="preserve">            107.11製表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</si>
  <si>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108</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</si>
  <si>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</si>
  <si>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</si>
  <si>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</si>
  <si>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</si>
  <si>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</si>
  <si>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</si>
  <si>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</si>
  <si>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</si>
  <si>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</si>
  <si>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</si>
  <si>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</si>
  <si>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</si>
  <si>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</si>
  <si>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</si>
  <si>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(二)勞工保險普通事故保險費率自108年1月1日起由9.5％調整為10％，表列保險費金額係依現行勞工保險普通事故保險費率10%，按被保險人負擔20%，投保單位負擔70%之比例計算。</t>
    <phoneticPr fontId="8" type="noConversion"/>
  </si>
  <si>
    <r>
      <t xml:space="preserve">      (三)本表投保薪資等級金額錄自勞動部</t>
    </r>
    <r>
      <rPr>
        <sz val="9"/>
        <color indexed="12"/>
        <rFont val="標楷體"/>
        <family val="4"/>
        <charset val="136"/>
      </rPr>
      <t>107年11月5日勞動保2字第1070140553號令修正發布之「勞工保險投保薪資分級表」。</t>
    </r>
    <phoneticPr fontId="8" type="noConversion"/>
  </si>
  <si>
    <t>107.11製表</t>
    <phoneticPr fontId="8" type="noConversion"/>
  </si>
  <si>
    <r>
      <t xml:space="preserve">就 業 保 險 保 險 費 被 保 險 人 與 投 保 單 位 分 擔 金 額 表 (自 108年 1 月 1 日 起 適 用) </t>
    </r>
    <r>
      <rPr>
        <b/>
        <sz val="18"/>
        <color indexed="17"/>
        <rFont val="標楷體"/>
        <family val="4"/>
        <charset val="136"/>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</si>
  <si>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</si>
  <si>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</si>
  <si>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</si>
  <si>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</si>
  <si>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</si>
  <si>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</si>
  <si>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</si>
  <si>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</si>
  <si>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</si>
  <si>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</si>
  <si>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</si>
  <si>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</si>
  <si>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</si>
  <si>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</si>
  <si>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附註：(一)就業保險法第5條規定之被保險人適用本表負擔保險費。</t>
    <phoneticPr fontId="8" type="noConversion"/>
  </si>
  <si>
    <t>　    (二)表列保險費金額係依就業保險費率1%，按被保險人負擔20％，投保單位負擔70％之比例計算。</t>
    <phoneticPr fontId="8" type="noConversion"/>
  </si>
  <si>
    <t>　  　(四)有關被保險人與投保單位應負擔之勞工保險普通事故保險費、職業災害保險費及就業保險費詳細金額，請利用本局網站(www.bli.gov.tw)網路e櫃台 / 其他便民服務 /  保險費分擔表/一般單位保險費分擔金額表項下查詢，</t>
    <phoneticPr fontId="8" type="noConversion"/>
  </si>
  <si>
    <t xml:space="preserve">          或利用網路快速服務/保險費/給付金額試算/勞保、就保個人保險費試算項下查詢。   </t>
    <phoneticPr fontId="8" type="noConversion"/>
  </si>
  <si>
    <t>﹝公、民營事業、機構及有一定雇主之受僱者適用﹞</t>
    <phoneticPr fontId="8" type="noConversion"/>
  </si>
  <si>
    <t>108年1月1日起實施</t>
    <phoneticPr fontId="8" type="noConversion"/>
  </si>
  <si>
    <t xml:space="preserve">                         承保組製表</t>
    <phoneticPr fontId="8" type="noConversion"/>
  </si>
  <si>
    <t>註:1.自108年1月1日起配合基本工資調整，第一級調整為23,100元。</t>
    <phoneticPr fontId="8" type="noConversion"/>
  </si>
  <si>
    <t>全民健康保險保險費負擔金額表(五)</t>
    <phoneticPr fontId="8" type="noConversion"/>
  </si>
  <si>
    <t>﹝雇主、自營業主、專門職業及技術人員自行執業者適用﹞</t>
    <phoneticPr fontId="11" type="noConversion"/>
  </si>
  <si>
    <t>單位：新台幣元</t>
    <phoneticPr fontId="11" type="noConversion"/>
  </si>
  <si>
    <t>本人</t>
    <phoneticPr fontId="11" type="noConversion"/>
  </si>
  <si>
    <t>本人+1眷口</t>
    <phoneticPr fontId="11" type="noConversion"/>
  </si>
  <si>
    <t>註:1.自108年1月1日起，配合基本工資調整，修正投保金額分級表級數。</t>
    <phoneticPr fontId="11" type="noConversion"/>
  </si>
  <si>
    <t xml:space="preserve">    2.自105年1月1日起，調整費率為4.69%。</t>
    <phoneticPr fontId="8"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</si>
  <si>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
      未僱用有酬人員幫同工作之本款專門職業及技術人員自行執業者，其自行舉證申報之投保金額，最低以投保金額分級
      表第6級(108年1月1日起為28,800元)為限。
</t>
    <phoneticPr fontId="11" type="noConversion"/>
  </si>
  <si>
    <r>
      <t>中華民國107</t>
    </r>
    <r>
      <rPr>
        <b/>
        <sz val="11"/>
        <color rgb="FF000000"/>
        <rFont val="標楷體"/>
        <family val="4"/>
        <charset val="136"/>
      </rPr>
      <t>年11月2日勞動部勞動福3字第1070136066號令修</t>
    </r>
    <r>
      <rPr>
        <b/>
        <sz val="11"/>
        <color theme="1"/>
        <rFont val="標楷體"/>
        <family val="4"/>
        <charset val="136"/>
      </rPr>
      <t>正發布，自108年1月1日生效</t>
    </r>
  </si>
  <si>
    <t>第1組</t>
  </si>
  <si>
    <t>1,500元</t>
  </si>
  <si>
    <t>48,200元</t>
  </si>
  <si>
    <t>3,000元</t>
  </si>
  <si>
    <t>50,600元</t>
  </si>
  <si>
    <t>4,500元</t>
  </si>
  <si>
    <t>53,000元</t>
  </si>
  <si>
    <t>6,000元</t>
  </si>
  <si>
    <t>55,400元</t>
  </si>
  <si>
    <t>7,500元</t>
  </si>
  <si>
    <t>57,800元</t>
  </si>
  <si>
    <t>第2組</t>
  </si>
  <si>
    <t>8,700元</t>
  </si>
  <si>
    <t>60,800元</t>
  </si>
  <si>
    <t>9,900元</t>
  </si>
  <si>
    <t>63,800元</t>
  </si>
  <si>
    <t>9,901元至11,100元</t>
  </si>
  <si>
    <t>11,100元</t>
  </si>
  <si>
    <t>66,800元</t>
  </si>
  <si>
    <t>69,800元</t>
  </si>
  <si>
    <t>13,500元</t>
  </si>
  <si>
    <t>72,800元</t>
  </si>
  <si>
    <t>15,840元</t>
  </si>
  <si>
    <t>76,500元</t>
  </si>
  <si>
    <t>16,500元</t>
  </si>
  <si>
    <t>80,200元</t>
  </si>
  <si>
    <t>83,900元</t>
  </si>
  <si>
    <t>17,880元</t>
  </si>
  <si>
    <t>87,600元</t>
  </si>
  <si>
    <t>19,047元</t>
  </si>
  <si>
    <t>92,100元</t>
  </si>
  <si>
    <t>20,008元</t>
  </si>
  <si>
    <t>96,600元</t>
  </si>
  <si>
    <t>21,009元</t>
  </si>
  <si>
    <t>96,601元至101,100元</t>
  </si>
  <si>
    <t>101,100元</t>
  </si>
  <si>
    <t>22,000元</t>
  </si>
  <si>
    <t>105,600元</t>
  </si>
  <si>
    <t>22,001元至23,100元</t>
  </si>
  <si>
    <t>23,100元</t>
  </si>
  <si>
    <t>110,100元</t>
  </si>
  <si>
    <t>23,101元至24,000元</t>
  </si>
  <si>
    <t>24,000元</t>
  </si>
  <si>
    <t>115,500元</t>
  </si>
  <si>
    <t>25,200元</t>
  </si>
  <si>
    <t>120,900元</t>
  </si>
  <si>
    <t>26,400元</t>
  </si>
  <si>
    <t>126,300元</t>
  </si>
  <si>
    <t>27,600元</t>
  </si>
  <si>
    <t>131,700元</t>
  </si>
  <si>
    <t>28,800元</t>
  </si>
  <si>
    <t>137,100元</t>
  </si>
  <si>
    <t>30,300元</t>
  </si>
  <si>
    <t>142,500元</t>
  </si>
  <si>
    <t>31,800元</t>
  </si>
  <si>
    <t>147,900元</t>
  </si>
  <si>
    <t>33,300元</t>
  </si>
  <si>
    <t>34,800元</t>
  </si>
  <si>
    <t>36,300元</t>
  </si>
  <si>
    <t>38,200元</t>
  </si>
  <si>
    <t>40,100元</t>
  </si>
  <si>
    <t>42,000元</t>
  </si>
  <si>
    <t>43,900元</t>
  </si>
  <si>
    <t>45,800元</t>
  </si>
  <si>
    <t>勞退</t>
    <phoneticPr fontId="5" type="noConversion"/>
  </si>
  <si>
    <t>勞保</t>
    <phoneticPr fontId="5" type="noConversion"/>
  </si>
  <si>
    <t>健保</t>
    <phoneticPr fontId="5" type="noConversion"/>
  </si>
  <si>
    <t>中華民國一百零七年十月三十日勞動部勞動保三</t>
  </si>
  <si>
    <t>依據勞工保險條例第十三條第三項規定，職業災害保險費率分為行業別災害費率及上、下班災害費率二種，其費率如下：</t>
  </si>
  <si>
    <t>行業分類</t>
  </si>
  <si>
    <t>保險費率</t>
  </si>
  <si>
    <t>大  分  類</t>
  </si>
  <si>
    <t>編號</t>
  </si>
  <si>
    <t>行    業    類    別</t>
  </si>
  <si>
    <t>行業別</t>
  </si>
  <si>
    <t>費率%(a)</t>
  </si>
  <si>
    <t>上下班</t>
  </si>
  <si>
    <t>費率%(b)</t>
  </si>
  <si>
    <t>職災費率%(a)+(b)</t>
  </si>
  <si>
    <t>農、林、漁、牧業</t>
  </si>
  <si>
    <t>一</t>
  </si>
  <si>
    <t>二</t>
  </si>
  <si>
    <t>農、林、牧業</t>
  </si>
  <si>
    <t>漁業</t>
  </si>
  <si>
    <t>礦業及土石採取業</t>
  </si>
  <si>
    <t>三</t>
  </si>
  <si>
    <t>石油及天然氣礦業、砂、石採取及其他礦業</t>
  </si>
  <si>
    <t>製造業</t>
  </si>
  <si>
    <t>四</t>
  </si>
  <si>
    <t>五</t>
  </si>
  <si>
    <t>六</t>
  </si>
  <si>
    <t>七</t>
  </si>
  <si>
    <t>八</t>
  </si>
  <si>
    <t>九</t>
  </si>
  <si>
    <t>十</t>
  </si>
  <si>
    <t>一一</t>
  </si>
  <si>
    <t>一二</t>
  </si>
  <si>
    <t>一三</t>
  </si>
  <si>
    <t>一四</t>
  </si>
  <si>
    <t>一五</t>
  </si>
  <si>
    <t>一六</t>
  </si>
  <si>
    <t>一七</t>
  </si>
  <si>
    <t>一八</t>
  </si>
  <si>
    <t>一九</t>
  </si>
  <si>
    <t>二０</t>
  </si>
  <si>
    <t>二一</t>
  </si>
  <si>
    <t>食品及飼品、飲料及菸草製造業</t>
  </si>
  <si>
    <t>紡織業（紡織品製造業除外）</t>
  </si>
  <si>
    <t>紡織品製造業</t>
  </si>
  <si>
    <t>成衣及服飾品製造業</t>
  </si>
  <si>
    <t>皮革、毛皮及其製品製造業</t>
  </si>
  <si>
    <t>木竹製品及家具製造業</t>
  </si>
  <si>
    <t>紙漿、紙及紙製品製造業</t>
  </si>
  <si>
    <t>印刷及資料儲存媒體複製業</t>
  </si>
  <si>
    <t>石油及煤製品、化學原材料、肥料、氮化合物、塑橡膠原料及人造纖維、其他化學製品、藥品及醫用化學製品製造業</t>
  </si>
  <si>
    <t>橡膠製品、塑膠製品製造業</t>
  </si>
  <si>
    <t>非金屬礦物製品製造業</t>
  </si>
  <si>
    <t>基本金屬製造業</t>
  </si>
  <si>
    <t>金屬製品製造業（金屬刀具、手工具及模具、金屬容器製造業除外）</t>
  </si>
  <si>
    <t>金屬刀具、手工具及模具、金屬容器製造業</t>
  </si>
  <si>
    <t>電子零組件、電腦、電子產品及光學製品、電力設備及配備製造業</t>
  </si>
  <si>
    <t>機械設備製造業、產業用機械設備維修及安裝業</t>
  </si>
  <si>
    <t>汽車及其零件、其他運輸工具及其零件製造業</t>
  </si>
  <si>
    <t>其他製造業</t>
  </si>
  <si>
    <t>電力及燃氣供應業</t>
  </si>
  <si>
    <t>二二</t>
  </si>
  <si>
    <t>用水供應及污染整治業</t>
  </si>
  <si>
    <t>二三</t>
  </si>
  <si>
    <t>二四</t>
  </si>
  <si>
    <t>廢水及污水處理業、廢棄物清除、處理及資源回收處理業、污染整治業</t>
  </si>
  <si>
    <t>用水供應業</t>
  </si>
  <si>
    <t>營建工程業</t>
  </si>
  <si>
    <t>二五</t>
  </si>
  <si>
    <t>二六</t>
  </si>
  <si>
    <t>二七</t>
  </si>
  <si>
    <t>二八</t>
  </si>
  <si>
    <t>二九</t>
  </si>
  <si>
    <t>建築工程業</t>
  </si>
  <si>
    <t>土木工程業</t>
  </si>
  <si>
    <t>庭園景觀工程業</t>
  </si>
  <si>
    <t>專門營造業（庭園景觀工程業；機電、管道及其他建築設備安裝業除外）</t>
  </si>
  <si>
    <t>機電、管道及其他建築設備安裝業</t>
  </si>
  <si>
    <t>批發及零售業</t>
  </si>
  <si>
    <t>三０</t>
  </si>
  <si>
    <t>三一</t>
  </si>
  <si>
    <t>批發業</t>
  </si>
  <si>
    <t>零售業</t>
  </si>
  <si>
    <t>運輸及倉儲業</t>
  </si>
  <si>
    <t>三二</t>
  </si>
  <si>
    <t>三三</t>
  </si>
  <si>
    <t>三四</t>
  </si>
  <si>
    <t>三五</t>
  </si>
  <si>
    <t>三六</t>
  </si>
  <si>
    <t>三七</t>
  </si>
  <si>
    <t>三八</t>
  </si>
  <si>
    <t>陸上運輸業</t>
  </si>
  <si>
    <t>水上運輸業</t>
  </si>
  <si>
    <t>航空運輸業</t>
  </si>
  <si>
    <t>報關業及船務代理業</t>
  </si>
  <si>
    <t>運輸輔助業（報關業及船務代理業、陸上運輸輔助業除外）、倉儲業</t>
  </si>
  <si>
    <t>陸上運輸輔助業</t>
  </si>
  <si>
    <t>郵政及快遞業</t>
  </si>
  <si>
    <t>住宿及餐飲業</t>
  </si>
  <si>
    <t>三九</t>
  </si>
  <si>
    <t>住宿業、餐飲業</t>
  </si>
  <si>
    <t>出版、影音製作、傳播及資通訊服務業</t>
  </si>
  <si>
    <t>四０</t>
  </si>
  <si>
    <t>四一</t>
  </si>
  <si>
    <t>四二</t>
  </si>
  <si>
    <t>出版業、影片及電視節目業、聲音錄製及音樂發行業、廣播、電視節目編排及傳播業</t>
  </si>
  <si>
    <t>電信業</t>
  </si>
  <si>
    <t>電腦程式設計、諮詢及相關服務業、資訊服務業</t>
  </si>
  <si>
    <t>金融及保險業</t>
  </si>
  <si>
    <t>四三</t>
  </si>
  <si>
    <t>金融服務業、保險業、證券期貨及金融輔助業</t>
  </si>
  <si>
    <t>不動產業</t>
  </si>
  <si>
    <t>四四</t>
  </si>
  <si>
    <t>不動產開發業、不動產經營及相關服務業</t>
  </si>
  <si>
    <t>專業、科學及技術服務業</t>
  </si>
  <si>
    <t>四五</t>
  </si>
  <si>
    <t>四六</t>
  </si>
  <si>
    <t>法律及會計服務業、企業總管理機構及管理顧問業、建築、工程服務及技術檢測、分析服務業、廣告業及市場研究業、專門設計業、獸醫業、其他專業、科學及技術服務業</t>
  </si>
  <si>
    <t>研究發展服務業</t>
  </si>
  <si>
    <t>支援服務業</t>
  </si>
  <si>
    <t>四七</t>
  </si>
  <si>
    <t>四八</t>
  </si>
  <si>
    <t>旅行及相關服務業</t>
  </si>
  <si>
    <t>租賃業、人力仲介及供應業、保全及偵探業、建築物及綠化服務業、行政支援服務業</t>
  </si>
  <si>
    <t>公共行政及國防；強制性社會安全</t>
  </si>
  <si>
    <t>四九</t>
  </si>
  <si>
    <t>公共行政及國防、強制性社會安全、國際組織及外國機構</t>
  </si>
  <si>
    <t>教育業</t>
  </si>
  <si>
    <t>五０</t>
  </si>
  <si>
    <t>醫療保險及社會工作服務業</t>
  </si>
  <si>
    <t>五一</t>
  </si>
  <si>
    <t>醫療保健業、居住型照顧服務業、其他社會工作服務業</t>
  </si>
  <si>
    <t>藝術、娛樂及休閒服務業</t>
  </si>
  <si>
    <t>五二</t>
  </si>
  <si>
    <t>創作及藝術表演業、圖書館、檔案保存、博物館及類似機構、博弈業、運動、娛樂及休閒服務業</t>
  </si>
  <si>
    <t>其他服務業</t>
  </si>
  <si>
    <t>五三</t>
  </si>
  <si>
    <t>五四</t>
  </si>
  <si>
    <t>五五</t>
  </si>
  <si>
    <t>宗教、職業及類似組織</t>
  </si>
  <si>
    <t>個人及家庭用品維修業</t>
  </si>
  <si>
    <t>未分類其他服務業</t>
  </si>
  <si>
    <r>
      <t>字第一</t>
    </r>
    <r>
      <rPr>
        <sz val="8"/>
        <color theme="1"/>
        <rFont val="細明體"/>
        <family val="3"/>
        <charset val="136"/>
      </rPr>
      <t>○</t>
    </r>
    <r>
      <rPr>
        <sz val="8"/>
        <color theme="1"/>
        <rFont val="標楷體"/>
        <family val="4"/>
        <charset val="136"/>
      </rPr>
      <t>七</t>
    </r>
    <r>
      <rPr>
        <sz val="8"/>
        <color theme="1"/>
        <rFont val="細明體"/>
        <family val="3"/>
        <charset val="136"/>
      </rPr>
      <t>○</t>
    </r>
    <r>
      <rPr>
        <sz val="8"/>
        <color theme="1"/>
        <rFont val="標楷體"/>
        <family val="4"/>
        <charset val="136"/>
      </rPr>
      <t>一四</t>
    </r>
    <r>
      <rPr>
        <sz val="8"/>
        <color theme="1"/>
        <rFont val="細明體"/>
        <family val="3"/>
        <charset val="136"/>
      </rPr>
      <t>○</t>
    </r>
    <r>
      <rPr>
        <sz val="8"/>
        <color theme="1"/>
        <rFont val="標楷體"/>
        <family val="4"/>
        <charset val="136"/>
      </rPr>
      <t>五一八號公告修正發布；並自一百零八年一月一日起施行</t>
    </r>
    <phoneticPr fontId="5" type="noConversion"/>
  </si>
  <si>
    <t>勞工保險職業災害保險適用行業別及費率表</t>
    <phoneticPr fontId="5" type="noConversion"/>
  </si>
  <si>
    <t>員工負擔</t>
    <phoneticPr fontId="8" type="noConversion"/>
  </si>
  <si>
    <t>雇主負擔</t>
    <phoneticPr fontId="8" type="noConversion"/>
  </si>
  <si>
    <t>公司應負擔計算公式</t>
    <phoneticPr fontId="8" type="noConversion"/>
  </si>
  <si>
    <t>負責人</t>
    <phoneticPr fontId="5" type="noConversion"/>
  </si>
  <si>
    <t>眷屬數</t>
    <phoneticPr fontId="5" type="noConversion"/>
  </si>
  <si>
    <t xml:space="preserve">勞務顧問 李金國 編製 0932342621  line ID : @gisin    </t>
    <phoneticPr fontId="5" type="noConversion"/>
  </si>
  <si>
    <t>https://www.gisin.com.tw/</t>
    <phoneticPr fontId="5" type="noConversion"/>
  </si>
  <si>
    <t>網址:</t>
    <phoneticPr fontId="5" type="noConversion"/>
  </si>
  <si>
    <t>公司監察人可否提撥退休金疑義。</t>
  </si>
  <si>
    <t>勞動部103年10月16日勞動福3字第1030136185號</t>
  </si>
  <si>
    <t>(1) 依據勞工退休金條例第7條第2項規定，實際從事勞動之雇主﹑自營作業者﹑「受委任工作者」及不適用勞動基準法之勞工，得自願依該條例規定提繳及請領退休金。同條例第14條第2項規定，雇主得為同條例第7條第2﹑3款規定人員（即「受委任工作者」及不適用勞動基準法之勞工），於每月工資6%範圍內提繳退休金。</t>
  </si>
  <si>
    <t>(2) 至於公司「監察人」，依公司法第216條第2項規定，與公司間之關係，從民法關於委任之規定。同法第222條規定，監察人不得兼任公司董事﹑經理人或其他職員。經查監察人與公司間雖為委任關係，惟其性質與實際從事勞動者仍有差異，非可歸類為勞工退休金條例第7條第2項第3款之「受委任工作者」，爰不適用前開得依法自願提繳退休金之相關規定。</t>
  </si>
  <si>
    <t>其他職員係指監察權行使所及之人</t>
  </si>
  <si>
    <t>按公司法第222條規定：「監察人不得兼任公司董事、經理人或其他職員」。旨在期望監察人能以超然立場行使職權，而不得兼任董事、經理人或其他職員等職務，以杜流弊。本條所稱之其他職員，係指除公司董事、經理人外，其他為公司服勞務之人，而該項勞務須為監察權行使所及者始屬之（本部78年4月19日商字第011339號函參照），本案公司之「總務」或「顧問」人員可否由股東會選任為監察人，請依上開說明辦理。</t>
  </si>
  <si>
    <t>（經濟部93年7月20日商字第09302111940號 ）</t>
  </si>
  <si>
    <t>輸入薪資</t>
    <phoneticPr fontId="5"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</si>
  <si>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109</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</si>
  <si>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</si>
  <si>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</si>
  <si>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</si>
  <si>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</si>
  <si>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就業保險費率</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</si>
  <si>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</si>
  <si>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</si>
  <si>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</si>
  <si>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</si>
  <si>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</si>
  <si>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</si>
  <si>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</si>
  <si>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</si>
  <si>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</si>
  <si>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</si>
  <si>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</si>
  <si>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</si>
  <si>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</si>
  <si>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</si>
  <si>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108.10製表</t>
  </si>
  <si>
    <t xml:space="preserve">        </t>
    <phoneticPr fontId="8" type="noConversion"/>
  </si>
  <si>
    <t>勞工退休金月提繳工資分級表</t>
    <phoneticPr fontId="5" type="noConversion"/>
  </si>
  <si>
    <t>﹝公、民營事業、機構及有一定雇主之受雇者適用﹞</t>
    <phoneticPr fontId="8" type="noConversion"/>
  </si>
  <si>
    <t>109年1月1日起實施</t>
    <phoneticPr fontId="8" type="noConversion"/>
  </si>
  <si>
    <r>
      <t>註:1.自109年1月1日起配合基本工資調整，第一級調整為23,800元</t>
    </r>
    <r>
      <rPr>
        <b/>
        <sz val="12"/>
        <color rgb="FF0000CC"/>
        <rFont val="新細明體"/>
        <family val="1"/>
        <charset val="136"/>
      </rPr>
      <t>。</t>
    </r>
    <phoneticPr fontId="8" type="noConversion"/>
  </si>
  <si>
    <t xml:space="preserve">    2.自109年1月1日起調整平均眷口數為0.58人，投保單位負擔金額含本人
       及平均眷屬人數0.58人,合計1.58人。</t>
    <phoneticPr fontId="8" type="noConversion"/>
  </si>
  <si>
    <t xml:space="preserve">    3.自105年1月1日起費率調整為4.69％。</t>
    <phoneticPr fontId="8" type="noConversion"/>
  </si>
  <si>
    <t>2、退休金提繳率6%計算</t>
    <phoneticPr fontId="5" type="noConversion"/>
  </si>
  <si>
    <t>3、勞就保費率：</t>
    <phoneticPr fontId="5" type="noConversion"/>
  </si>
  <si>
    <t>4、勞工職災保險費率應依勞保繳款單上職災費率輸入</t>
    <phoneticPr fontId="5"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</si>
  <si>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109</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</si>
  <si>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</si>
  <si>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</si>
  <si>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</si>
  <si>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t>108.10製表</t>
    <phoneticPr fontId="8" type="noConversion"/>
  </si>
  <si>
    <t>勞工退休金月提繳分級表</t>
  </si>
  <si>
    <r>
      <t>中華民國108</t>
    </r>
    <r>
      <rPr>
        <b/>
        <sz val="11"/>
        <color rgb="FF000000"/>
        <rFont val="標楷體"/>
        <family val="4"/>
        <charset val="136"/>
      </rPr>
      <t>年10月30日勞動部勞動福3字第1080136084號令修</t>
    </r>
    <r>
      <rPr>
        <b/>
        <sz val="11"/>
        <color theme="1"/>
        <rFont val="標楷體"/>
        <family val="4"/>
        <charset val="136"/>
      </rPr>
      <t>正發布，自109年1月1日生效</t>
    </r>
  </si>
  <si>
    <t>實際工資/執行業務所得</t>
  </si>
  <si>
    <t>月提繳工資/月提繳執行業務所得</t>
  </si>
  <si>
    <t>23,101元至23,800元</t>
  </si>
  <si>
    <t>23,800元</t>
  </si>
  <si>
    <t>23,801元至24,000元</t>
  </si>
  <si>
    <t>備註：</t>
  </si>
  <si>
    <t>一、本表依勞工退休金條例第十四條第五項規定訂定之。</t>
  </si>
  <si>
    <t>二、本表月提繳工資/月提繳執行業務所得金額以新臺幣元為單位，角以下四捨五入。</t>
  </si>
  <si>
    <t>&lt;&lt;輸入眷屬數</t>
    <phoneticPr fontId="5" type="noConversion"/>
  </si>
  <si>
    <t>(計算提繳比例使用)</t>
    <phoneticPr fontId="5" type="noConversion"/>
  </si>
  <si>
    <t>&lt;&lt;輸入加保天數</t>
    <phoneticPr fontId="5" type="noConversion"/>
  </si>
  <si>
    <t>110年1月1日起實施</t>
    <phoneticPr fontId="8" type="noConversion"/>
  </si>
  <si>
    <t xml:space="preserve">                         中央健康保險署製表</t>
    <phoneticPr fontId="8" type="noConversion"/>
  </si>
  <si>
    <r>
      <t>註:1.自110年1月1日起配合基本工資調整，第一級調整為24,000元</t>
    </r>
    <r>
      <rPr>
        <b/>
        <sz val="12"/>
        <color rgb="FF0000CC"/>
        <rFont val="新細明體"/>
        <family val="1"/>
        <charset val="136"/>
      </rPr>
      <t>。</t>
    </r>
    <phoneticPr fontId="8" type="noConversion"/>
  </si>
  <si>
    <t xml:space="preserve">    2.自110年1月1日起費率調整為5.17%。</t>
    <phoneticPr fontId="8" type="noConversion"/>
  </si>
  <si>
    <t xml:space="preserve">    3.自109年1月1日起調整平均眷口數為0.58人，投保單位負擔金額含本人
       及平均眷屬人數0.58人,合計1.58人。</t>
    <phoneticPr fontId="8" type="noConversion"/>
  </si>
  <si>
    <t>註:1.自110年1月1日起，配合基本工資調整，修正投保金額分級表級數。</t>
    <phoneticPr fontId="11" type="noConversion"/>
  </si>
  <si>
    <t xml:space="preserve">    2.自110年1月1日起，調整費率為5.17%。</t>
    <phoneticPr fontId="8" type="noConversion"/>
  </si>
  <si>
    <r>
      <t xml:space="preserve">    3.僱用被保險人數5人以上之事業單位負責人或會計師、律師、建築師、醫師、牙醫師、中醫師自行執業者除自行舉證申
      報其投保金額者外，應按投保金額分級表最高一級申報。</t>
    </r>
    <r>
      <rPr>
        <b/>
        <sz val="9"/>
        <color rgb="FFFF0000"/>
        <rFont val="新細明體"/>
        <family val="1"/>
        <charset val="136"/>
        <scheme val="minor"/>
      </rPr>
      <t>自行舉證申報之投保金額，最低不得低於勞工保險投保薪資
      分級表最高一級(105年5月1日起為45,800元)及其所屬員工申報之最高投保金額。</t>
    </r>
    <r>
      <rPr>
        <b/>
        <sz val="9"/>
        <color rgb="FF0000CC"/>
        <rFont val="新細明體"/>
        <family val="1"/>
        <charset val="136"/>
        <scheme val="minor"/>
      </rPr>
      <t xml:space="preserve">
    4.僱用被保險人數</t>
    </r>
    <r>
      <rPr>
        <b/>
        <sz val="9"/>
        <color rgb="FFC00000"/>
        <rFont val="新細明體"/>
        <family val="1"/>
        <charset val="136"/>
        <scheme val="minor"/>
      </rPr>
      <t>未滿5人之事業單位負責人</t>
    </r>
    <r>
      <rPr>
        <b/>
        <sz val="9"/>
        <color rgb="FF0000CC"/>
        <rFont val="新細明體"/>
        <family val="1"/>
        <charset val="136"/>
        <scheme val="minor"/>
      </rPr>
      <t>、前項以外之專門職業及技術人員自行執業者或屬於第一類被保險人之自營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t>
    </r>
    <r>
      <rPr>
        <b/>
        <sz val="9"/>
        <color rgb="FFC00000"/>
        <rFont val="新細明體"/>
        <family val="1"/>
        <charset val="136"/>
        <scheme val="minor"/>
      </rPr>
      <t>(目前為34,800元)及其所屬員工申報之最高投保金額。</t>
    </r>
    <r>
      <rPr>
        <b/>
        <sz val="9"/>
        <color rgb="FF0000CC"/>
        <rFont val="新細明體"/>
        <family val="1"/>
        <charset val="136"/>
        <scheme val="minor"/>
      </rPr>
      <t>但未
      僱用有酬人員幫同工作之</t>
    </r>
    <r>
      <rPr>
        <b/>
        <sz val="9"/>
        <color rgb="FFC00000"/>
        <rFont val="新細明體"/>
        <family val="1"/>
        <charset val="136"/>
        <scheme val="minor"/>
      </rPr>
      <t>本款專門職業及技術人員自行執業者，其自行舉證申報之投保金額，最低以投保金額分級表第
      6級(110年1月1日起為30,300元)為限。</t>
    </r>
    <r>
      <rPr>
        <b/>
        <sz val="9"/>
        <color rgb="FF0000CC"/>
        <rFont val="新細明體"/>
        <family val="1"/>
        <charset val="136"/>
        <scheme val="minor"/>
      </rPr>
      <t xml:space="preserve">
</t>
    </r>
    <phoneticPr fontId="11"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</si>
  <si>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110</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</si>
  <si>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</si>
  <si>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</si>
  <si>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</si>
  <si>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</si>
  <si>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</si>
  <si>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</si>
  <si>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</si>
  <si>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</si>
  <si>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</si>
  <si>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</si>
  <si>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</si>
  <si>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</si>
  <si>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</si>
  <si>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</si>
  <si>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</si>
  <si>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</si>
  <si>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</si>
  <si>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 xml:space="preserve">    109.11製表</t>
    <phoneticPr fontId="8" type="noConversion"/>
  </si>
  <si>
    <t>就保</t>
    <phoneticPr fontId="8" type="noConversion"/>
  </si>
  <si>
    <t>健保</t>
    <phoneticPr fontId="8" type="noConversion"/>
  </si>
  <si>
    <t>退休金</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</si>
  <si>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110</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</si>
  <si>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</si>
  <si>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</si>
  <si>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</si>
  <si>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r>
      <rPr>
        <sz val="9"/>
        <color indexed="12"/>
        <rFont val="標楷體"/>
        <family val="4"/>
        <charset val="136"/>
      </rPr>
      <t>109</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</si>
  <si>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負責人投保薪資應以投保薪資分級表最高一級申報(目前為45,800元)，所得未達最高一級者，應檢附最近年度薪資所得扣繳憑單，及最近3個月薪資印領清冊(分列各項獎金、津貼等明細)或最近年度國稅局核發之營利事業所得稅核定通知書等影本供稽，若成立未滿6個月者得出具薪資切結書，但負責人投保薪資不得低於所屬員工申報之最高投保薪資適用之等級。</t>
  </si>
  <si>
    <t>https://www.bli.gov.tw/0006921.html 最後更新日期：2020-03-09</t>
    <phoneticPr fontId="5" type="noConversion"/>
  </si>
  <si>
    <t>勞保負責人投保薪資應如何申報？</t>
    <phoneticPr fontId="5" type="noConversion"/>
  </si>
  <si>
    <t>健保負責人投保金額應如何申報？</t>
    <phoneticPr fontId="5" type="noConversion"/>
  </si>
  <si>
    <r>
      <t xml:space="preserve">    1.僱用被保險人數5人以上之事業單位負責人或會計師、律師、建築師、醫師、牙醫師、中醫師自行執業者
       除自行舉證申報其投保金額者外，應按投保金額分級表最高一級申報。</t>
    </r>
    <r>
      <rPr>
        <b/>
        <sz val="14"/>
        <color rgb="FFFF0000"/>
        <rFont val="微軟正黑體"/>
        <family val="2"/>
        <charset val="136"/>
      </rPr>
      <t>自行舉證申報之投保金額，
       最低不得低於勞工保險投保薪資分級表最高一級(105年5月1日起為45,800元)及其所屬員工申報之
       最高投保金額。</t>
    </r>
    <r>
      <rPr>
        <b/>
        <sz val="14"/>
        <color rgb="FF0000CC"/>
        <rFont val="微軟正黑體"/>
        <family val="2"/>
        <charset val="136"/>
      </rPr>
      <t xml:space="preserve">
    2.僱用被保險人數</t>
    </r>
    <r>
      <rPr>
        <b/>
        <sz val="14"/>
        <color rgb="FFC00000"/>
        <rFont val="微軟正黑體"/>
        <family val="2"/>
        <charset val="136"/>
      </rPr>
      <t>未滿5人之事業單位負責人</t>
    </r>
    <r>
      <rPr>
        <b/>
        <sz val="14"/>
        <color rgb="FF0000CC"/>
        <rFont val="微軟正黑體"/>
        <family val="2"/>
        <charset val="136"/>
      </rPr>
      <t>、前項以外之專門職業及技術人員自行執業者或
       屬於第一類被保險人之自營業主，除自行舉證申報其投保金額者外，應按投保金額分級表
       最高一級申報。自行舉證申報之投保金額，最低不得低於健保法第10條第1項第1款第2目
       被保險人之平均投保金額</t>
    </r>
    <r>
      <rPr>
        <b/>
        <sz val="14"/>
        <color rgb="FFC00000"/>
        <rFont val="微軟正黑體"/>
        <family val="2"/>
        <charset val="136"/>
      </rPr>
      <t xml:space="preserve">(目前為34,800元)及其所屬員工申報之最高投保金額。
       </t>
    </r>
    <r>
      <rPr>
        <b/>
        <sz val="14"/>
        <color rgb="FF0000CC"/>
        <rFont val="微軟正黑體"/>
        <family val="2"/>
        <charset val="136"/>
      </rPr>
      <t>但未僱用有酬人員幫同工作之</t>
    </r>
    <r>
      <rPr>
        <b/>
        <sz val="14"/>
        <color rgb="FFC00000"/>
        <rFont val="微軟正黑體"/>
        <family val="2"/>
        <charset val="136"/>
      </rPr>
      <t>本款專門職業及技術人員自行執業者，
       其自行舉證申報之投保金額，最低以投保金額分級表第6級(110年1月1日起為30,300元)為限。</t>
    </r>
    <r>
      <rPr>
        <b/>
        <sz val="14"/>
        <color rgb="FF0000CC"/>
        <rFont val="微軟正黑體"/>
        <family val="2"/>
        <charset val="136"/>
      </rPr>
      <t xml:space="preserve">
</t>
    </r>
    <phoneticPr fontId="11" type="noConversion"/>
  </si>
  <si>
    <r>
      <t xml:space="preserve">   ，投保單位負擔金額含本人及平均眷屬人數0.58人,</t>
    </r>
    <r>
      <rPr>
        <b/>
        <sz val="14"/>
        <color rgb="FFFF0000"/>
        <rFont val="微軟正黑體"/>
        <family val="2"/>
        <charset val="136"/>
      </rPr>
      <t>合計1.58人。</t>
    </r>
    <phoneticPr fontId="5" type="noConversion"/>
  </si>
  <si>
    <r>
      <t>5. 自110年1月1日起，補充保險費率調整為</t>
    </r>
    <r>
      <rPr>
        <b/>
        <sz val="14"/>
        <color rgb="FFC00000"/>
        <rFont val="微軟正黑體"/>
        <family val="2"/>
        <charset val="136"/>
      </rPr>
      <t>2.11%</t>
    </r>
    <phoneticPr fontId="5" type="noConversion"/>
  </si>
  <si>
    <t>職災(查勞保繳款單)</t>
    <phoneticPr fontId="8" type="noConversion"/>
  </si>
  <si>
    <r>
      <t xml:space="preserve">    如為</t>
    </r>
    <r>
      <rPr>
        <b/>
        <sz val="14"/>
        <color rgb="FFC00000"/>
        <rFont val="微軟正黑體"/>
        <family val="2"/>
        <charset val="136"/>
      </rPr>
      <t>雇主或外籍勞工，就業保險欄位輸入0</t>
    </r>
    <r>
      <rPr>
        <sz val="14"/>
        <rFont val="微軟正黑體"/>
        <family val="2"/>
        <charset val="136"/>
      </rPr>
      <t>，如</t>
    </r>
    <r>
      <rPr>
        <b/>
        <sz val="14"/>
        <color rgb="FFC00000"/>
        <rFont val="微軟正黑體"/>
        <family val="2"/>
        <charset val="136"/>
      </rPr>
      <t>已領老年給付，勞保與就保欄位輸入0</t>
    </r>
    <phoneticPr fontId="5" type="noConversion"/>
  </si>
  <si>
    <t>投保天數</t>
    <phoneticPr fontId="5" type="noConversion"/>
  </si>
  <si>
    <r>
      <t>應</t>
    </r>
    <r>
      <rPr>
        <sz val="14"/>
        <color indexed="8"/>
        <rFont val="微軟正黑體"/>
        <family val="2"/>
        <charset val="136"/>
      </rPr>
      <t>投保金額</t>
    </r>
    <phoneticPr fontId="8" type="noConversion"/>
  </si>
  <si>
    <r>
      <t>勞保(</t>
    </r>
    <r>
      <rPr>
        <sz val="14"/>
        <color rgb="FFC00000"/>
        <rFont val="微軟正黑體"/>
        <family val="2"/>
        <charset val="136"/>
      </rPr>
      <t>不含就保</t>
    </r>
    <r>
      <rPr>
        <sz val="14"/>
        <color indexed="8"/>
        <rFont val="微軟正黑體"/>
        <family val="2"/>
        <charset val="136"/>
      </rPr>
      <t>)</t>
    </r>
    <phoneticPr fontId="8" type="noConversion"/>
  </si>
  <si>
    <r>
      <t>1.健保</t>
    </r>
    <r>
      <rPr>
        <b/>
        <sz val="14"/>
        <color rgb="FFFF0000"/>
        <rFont val="微軟正黑體"/>
        <family val="2"/>
        <charset val="136"/>
      </rPr>
      <t>自109年1月1日起調整平均眷口數為0.58人</t>
    </r>
    <phoneticPr fontId="5" type="noConversion"/>
  </si>
  <si>
    <r>
      <t xml:space="preserve">  健保自</t>
    </r>
    <r>
      <rPr>
        <b/>
        <sz val="14"/>
        <color rgb="FFC00000"/>
        <rFont val="微軟正黑體"/>
        <family val="2"/>
        <charset val="136"/>
      </rPr>
      <t>110年1月1日起費率調整為5.17%。</t>
    </r>
    <phoneticPr fontId="5" type="noConversion"/>
  </si>
  <si>
    <r>
      <t>中華民國109</t>
    </r>
    <r>
      <rPr>
        <b/>
        <sz val="11"/>
        <color rgb="FF000000"/>
        <rFont val="標楷體"/>
        <family val="4"/>
        <charset val="136"/>
      </rPr>
      <t>年11月5日勞動部勞動福3字第1090136036B號令修</t>
    </r>
    <r>
      <rPr>
        <b/>
        <sz val="11"/>
        <color theme="1"/>
        <rFont val="標楷體"/>
        <family val="4"/>
        <charset val="136"/>
      </rPr>
      <t>正發布，自110年1月1日生效</t>
    </r>
  </si>
  <si>
    <t>https://www.bli.gov.tw/0102606.html</t>
    <phoneticPr fontId="5" type="noConversion"/>
  </si>
  <si>
    <t>保費計收原則</t>
    <phoneticPr fontId="5" type="noConversion"/>
  </si>
  <si>
    <t>健保下載網址</t>
    <phoneticPr fontId="5" type="noConversion"/>
  </si>
  <si>
    <t>勞保下載網址</t>
    <phoneticPr fontId="5" type="noConversion"/>
  </si>
  <si>
    <t>依全民健康保險法(下稱健保法)第30條第2項規定：「被保險人投保當月應繳納全月保險費，退保當月免繳納保險費。」之基本精神，訂定全民健康保險保險費計收作業要點，以及健保法第18條第2項規定:「前項眷屬之保險費，由被保險人繳納；超過三口者，以三口計」等相關計費原則說明如下：</t>
  </si>
  <si>
    <t>一、保險對象同月僅一單位有投保(轉入)紀錄，無退保(轉出)紀錄，以該單位計收被保險人全月保險費。</t>
  </si>
  <si>
    <t>二、保險對象全月在保，當月最末日轉出，由健保署核定為次月1日生效，以該單位計收被保險人全月保險費。</t>
  </si>
  <si>
    <t>三、保險對象同月僅一單位非於當月最末日有轉出紀錄，不以該單位計收被保險人全月保險費。保險對象轉出後，應改以其他適法身分投保，並請注意投(退)保日期之銜接，以該月最末日所屬之投保單位計收全月保險費。</t>
  </si>
  <si>
    <t>四、保險對象同一月份中有多次投保、轉出紀錄者，以當月最末日在保之投保單位計收保險對象全月保險費。惟當月辦理退保者(死亡、除籍、失蹤滿6個月等)，當月不計收保險費。</t>
  </si>
  <si>
    <t>五、超過三口眷屬依附於同一被保險人時，以三口眷屬計算全月保險費。</t>
  </si>
  <si>
    <t>勞工退休金月提繳分級表</t>
    <phoneticPr fontId="5" type="noConversion"/>
  </si>
  <si>
    <t>中華民國110年11月24日勞動部勞動福3字第1100136255號令修正發布，自111年1月1日生效</t>
  </si>
  <si>
    <t xml:space="preserve"> 級</t>
  </si>
  <si>
    <t>24,001元至25,250元</t>
  </si>
  <si>
    <t>25,250元</t>
  </si>
  <si>
    <t>25,251元至26,400元</t>
  </si>
  <si>
    <t xml:space="preserve">一、本表依勞工退休金條例第十四條第五項規定   </t>
  </si>
  <si>
    <t xml:space="preserve">    訂定之。</t>
  </si>
  <si>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111</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</si>
  <si>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※本表不含勞工保險職業災害保險費，職業災害保險費率依投保單位行業別而有不同，請按繳款單所列職業災害保險費率自行計算，並請依規定職業災害保險費全部由投保單位負擔。單位：新台幣元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</si>
  <si>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</si>
  <si>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</si>
  <si>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</si>
  <si>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</si>
  <si>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</si>
  <si>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</si>
  <si>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</si>
  <si>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</si>
  <si>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</si>
  <si>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</si>
  <si>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</si>
  <si>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</si>
  <si>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</si>
  <si>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</si>
  <si>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</si>
  <si>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 xml:space="preserve">      110.11製表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</si>
  <si>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t>
    </r>
    <r>
      <rPr>
        <sz val="18"/>
        <color indexed="12"/>
        <rFont val="Times New Roman"/>
        <family val="1"/>
      </rPr>
      <t>1</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</si>
  <si>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</si>
  <si>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r>
      <rPr>
        <sz val="9"/>
        <color indexed="12"/>
        <rFont val="標楷體"/>
        <family val="4"/>
        <charset val="136"/>
      </rPr>
      <t>1</t>
    </r>
    <r>
      <rPr>
        <sz val="9"/>
        <color indexed="12"/>
        <rFont val="標楷體"/>
        <family val="4"/>
        <charset val="136"/>
      </rPr>
      <t>10</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</si>
  <si>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https://www.nhi.gov.tw/Content_List.aspx?n=5581FA007B6177B7&amp;topn=5FE8C9FEAE863B46&amp;upn=BD91948631E3736A</t>
    <phoneticPr fontId="5" type="noConversion"/>
  </si>
  <si>
    <t>https://www.bli.gov.tw/0012959.html</t>
    <phoneticPr fontId="5" type="noConversion"/>
  </si>
  <si>
    <t>勞退下載網址</t>
    <phoneticPr fontId="5" type="noConversion"/>
  </si>
  <si>
    <t>111.01起</t>
    <phoneticPr fontId="5" type="noConversion"/>
  </si>
  <si>
    <t>工會</t>
    <phoneticPr fontId="5" type="noConversion"/>
  </si>
  <si>
    <t>111年1月1日起實施</t>
    <phoneticPr fontId="8" type="noConversion"/>
  </si>
  <si>
    <r>
      <t>註:1.自111年1月1日起配合基本工資調整，第一級調整為25,250元</t>
    </r>
    <r>
      <rPr>
        <b/>
        <sz val="12"/>
        <color rgb="FF0000CC"/>
        <rFont val="新細明體"/>
        <family val="1"/>
        <charset val="136"/>
      </rPr>
      <t>。</t>
    </r>
    <phoneticPr fontId="8" type="noConversion"/>
  </si>
  <si>
    <t>註:1.自111年1月1日起，配合基本工資調整，修正投保金額分級表級數。</t>
    <phoneticPr fontId="11"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</si>
  <si>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於健保法第10條第1項第1款第2目被保險人之平均投保金額(目前為34,800元)及其所屬員工申報之最高投保金額。但未
      僱用有酬人員幫同工作之本款專門職業及技術人員自行執業者，其自行舉證申報之投保金額，最低以投保金額分級表第
      6級(111年1月1日起為31,800元)為限。
</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</si>
</sst>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76" formatCode="_(* #,##0_);_(* \(#,##0\);_(* &quot;-&quot;_);_(@_)"/>
    <numFmt numFmtId="177" formatCode="#,##0_ "/>
    <numFmt numFmtId="178" formatCode="0.0%"/>
    <numFmt numFmtId="179" formatCode="#,##0_ ;[Red]\-#,##0\ "/>
  </numFmts>
  <fonts count="115">
    <font>
      <sz val="12"/>
      <color theme="1"/>
      <name val="新細明體"/>
      <family val="2"/>
      <charset val="136"/>
      <scheme val="minor"/>
    </font>
    <font>
      <sz val="12"/>
      <color theme="1"/>
      <name val="新細明體"/>
      <family val="2"/>
      <charset val="136"/>
      <scheme val="minor"/>
    </font>
    <font>
      <b/>
      <sz val="20"/>
      <color theme="1"/>
      <name val="標楷體"/>
      <family val="4"/>
      <charset val="136"/>
    </font>
    <font>
      <sz val="12"/>
      <color theme="1"/>
      <name val="Times New Roman"/>
      <family val="1"/>
    </font>
    <font>
      <sz val="12"/>
      <color theme="1"/>
      <name val="標楷體"/>
      <family val="4"/>
      <charset val="136"/>
    </font>
    <font>
      <sz val="9"/>
      <name val="新細明體"/>
      <family val="2"/>
      <charset val="136"/>
      <scheme val="minor"/>
    </font>
    <font>
      <sz val="12"/>
      <name val="新細明體"/>
      <family val="1"/>
      <charset val="136"/>
      <scheme val="minor"/>
    </font>
    <font>
      <b/>
      <sz val="18"/>
      <name val="新細明體"/>
      <family val="1"/>
      <charset val="136"/>
      <scheme val="minor"/>
    </font>
    <font>
      <sz val="9"/>
      <name val="新細明體"/>
      <family val="1"/>
      <charset val="136"/>
    </font>
    <font>
      <sz val="10"/>
      <name val="新細明體"/>
      <family val="1"/>
      <charset val="136"/>
      <scheme val="minor"/>
    </font>
    <font>
      <b/>
      <sz val="12"/>
      <color rgb="FF0000FF"/>
      <name val="新細明體"/>
      <family val="1"/>
      <charset val="136"/>
      <scheme val="minor"/>
    </font>
    <font>
      <sz val="9"/>
      <name val="細明體"/>
      <family val="3"/>
      <charset val="136"/>
    </font>
    <font>
      <b/>
      <sz val="9"/>
      <color rgb="FF0000FF"/>
      <name val="新細明體"/>
      <family val="1"/>
      <charset val="136"/>
      <scheme val="minor"/>
    </font>
    <font>
      <sz val="12"/>
      <color indexed="8"/>
      <name val="新細明體"/>
      <family val="1"/>
      <charset val="136"/>
    </font>
    <font>
      <b/>
      <sz val="11"/>
      <color indexed="8"/>
      <name val="標楷體"/>
      <family val="4"/>
      <charset val="136"/>
    </font>
    <font>
      <sz val="11"/>
      <name val="新細明體"/>
      <family val="1"/>
      <charset val="136"/>
    </font>
    <font>
      <sz val="11"/>
      <color indexed="8"/>
      <name val="新細明體"/>
      <family val="1"/>
      <charset val="136"/>
    </font>
    <font>
      <sz val="8"/>
      <color indexed="8"/>
      <name val="標楷體"/>
      <family val="4"/>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name val="標楷體"/>
      <family val="4"/>
      <charset val="136"/>
    </font>
    <font>
      <sz val="18"/>
      <color indexed="12"/>
      <name val="標楷體"/>
      <family val="4"/>
      <charset val="136"/>
    </font>
    <font>
      <sz val="18"/>
      <color indexed="12"/>
      <name val="Times New Roman"/>
      <family val="1"/>
    </font>
    <font>
      <sz val="10"/>
      <color indexed="12"/>
      <name val="標楷體"/>
      <family val="4"/>
      <charset val="136"/>
    </font>
    <font>
      <sz val="12"/>
      <color indexed="12"/>
      <name val="新細明體"/>
      <family val="1"/>
      <charset val="136"/>
    </font>
    <font>
      <b/>
      <sz val="11"/>
      <color indexed="12"/>
      <name val="標楷體"/>
      <family val="4"/>
      <charset val="136"/>
    </font>
    <font>
      <sz val="11"/>
      <color indexed="12"/>
      <name val="新細明體"/>
      <family val="1"/>
      <charset val="136"/>
    </font>
    <font>
      <sz val="8"/>
      <color indexed="12"/>
      <name val="標楷體"/>
      <family val="4"/>
      <charset val="136"/>
    </font>
    <font>
      <sz val="10"/>
      <color indexed="12"/>
      <name val="新細明體"/>
      <family val="1"/>
      <charset val="136"/>
    </font>
    <font>
      <sz val="9"/>
      <color indexed="12"/>
      <name val="標楷體"/>
      <family val="4"/>
      <charset val="136"/>
    </font>
    <font>
      <sz val="7"/>
      <color indexed="12"/>
      <name val="新細明體"/>
      <family val="1"/>
      <charset val="136"/>
    </font>
    <font>
      <sz val="12"/>
      <color indexed="12"/>
      <name val="標楷體"/>
      <family val="4"/>
      <charset val="136"/>
    </font>
    <font>
      <sz val="12"/>
      <color rgb="FF003366"/>
      <name val="新細明體"/>
      <family val="1"/>
      <charset val="136"/>
    </font>
    <font>
      <b/>
      <sz val="12"/>
      <color rgb="FF0000FF"/>
      <name val="新細明體"/>
      <family val="1"/>
      <charset val="136"/>
    </font>
    <font>
      <sz val="16"/>
      <name val="標楷體"/>
      <family val="4"/>
      <charset val="136"/>
    </font>
    <font>
      <sz val="16"/>
      <name val="Times New Roman"/>
      <family val="1"/>
    </font>
    <font>
      <sz val="18"/>
      <name val="新細明體"/>
      <family val="1"/>
      <charset val="136"/>
    </font>
    <font>
      <sz val="10"/>
      <name val="標楷體"/>
      <family val="4"/>
      <charset val="136"/>
    </font>
    <font>
      <b/>
      <sz val="11"/>
      <color theme="1"/>
      <name val="標楷體"/>
      <family val="4"/>
      <charset val="136"/>
    </font>
    <font>
      <b/>
      <sz val="11"/>
      <color rgb="FF000000"/>
      <name val="標楷體"/>
      <family val="4"/>
      <charset val="136"/>
    </font>
    <font>
      <sz val="18"/>
      <color rgb="FF0000FF"/>
      <name val="標楷體"/>
      <family val="4"/>
      <charset val="136"/>
    </font>
    <font>
      <sz val="18"/>
      <color rgb="FF0000FF"/>
      <name val="新細明體"/>
      <family val="1"/>
      <charset val="136"/>
    </font>
    <font>
      <sz val="10"/>
      <color rgb="FF0000FF"/>
      <name val="標楷體"/>
      <family val="4"/>
      <charset val="136"/>
    </font>
    <font>
      <sz val="12"/>
      <color rgb="FF0000FF"/>
      <name val="新細明體"/>
      <family val="1"/>
      <charset val="136"/>
    </font>
    <font>
      <sz val="9"/>
      <color rgb="FF0000FF"/>
      <name val="標楷體"/>
      <family val="4"/>
      <charset val="136"/>
    </font>
    <font>
      <sz val="9"/>
      <name val="新細明體"/>
      <family val="1"/>
      <charset val="136"/>
      <scheme val="minor"/>
    </font>
    <font>
      <u/>
      <sz val="12"/>
      <color theme="10"/>
      <name val="新細明體"/>
      <family val="1"/>
      <charset val="136"/>
    </font>
    <font>
      <b/>
      <sz val="14"/>
      <color rgb="FFFF0000"/>
      <name val="新細明體"/>
      <family val="1"/>
      <charset val="136"/>
      <scheme val="minor"/>
    </font>
    <font>
      <b/>
      <u/>
      <sz val="14"/>
      <color rgb="FFFF0000"/>
      <name val="新細明體"/>
      <family val="1"/>
      <charset val="136"/>
    </font>
    <font>
      <sz val="12"/>
      <color rgb="FF0000FF"/>
      <name val="標楷體"/>
      <family val="4"/>
      <charset val="136"/>
    </font>
    <font>
      <b/>
      <sz val="17"/>
      <color indexed="17"/>
      <name val="標楷體"/>
      <family val="4"/>
      <charset val="136"/>
    </font>
    <font>
      <b/>
      <sz val="18"/>
      <color indexed="17"/>
      <name val="標楷體"/>
      <family val="4"/>
      <charset val="136"/>
    </font>
    <font>
      <b/>
      <sz val="18"/>
      <color indexed="17"/>
      <name val="新細明體"/>
      <family val="1"/>
      <charset val="136"/>
    </font>
    <font>
      <sz val="10"/>
      <color indexed="17"/>
      <name val="標楷體"/>
      <family val="4"/>
      <charset val="136"/>
    </font>
    <font>
      <sz val="12"/>
      <color indexed="17"/>
      <name val="新細明體"/>
      <family val="1"/>
      <charset val="136"/>
    </font>
    <font>
      <sz val="8"/>
      <color indexed="17"/>
      <name val="標楷體"/>
      <family val="4"/>
      <charset val="136"/>
    </font>
    <font>
      <sz val="10"/>
      <color indexed="17"/>
      <name val="新細明體"/>
      <family val="1"/>
      <charset val="136"/>
    </font>
    <font>
      <sz val="9"/>
      <color indexed="17"/>
      <name val="標楷體"/>
      <family val="4"/>
      <charset val="136"/>
    </font>
    <font>
      <sz val="7"/>
      <color indexed="17"/>
      <name val="新細明體"/>
      <family val="1"/>
      <charset val="136"/>
    </font>
    <font>
      <sz val="12"/>
      <color indexed="17"/>
      <name val="標楷體"/>
      <family val="4"/>
      <charset val="136"/>
    </font>
    <font>
      <sz val="9"/>
      <color rgb="FF008000"/>
      <name val="標楷體"/>
      <family val="4"/>
      <charset val="136"/>
    </font>
    <font>
      <sz val="12"/>
      <color rgb="FF008000"/>
      <name val="標楷體"/>
      <family val="4"/>
      <charset val="136"/>
    </font>
    <font>
      <sz val="12"/>
      <name val="Times New Roman"/>
      <family val="1"/>
    </font>
    <font>
      <sz val="12"/>
      <name val="新細明體"/>
      <family val="1"/>
      <charset val="136"/>
    </font>
    <font>
      <b/>
      <sz val="18"/>
      <name val="新細明體"/>
      <family val="1"/>
      <charset val="136"/>
    </font>
    <font>
      <sz val="10"/>
      <name val="新細明體"/>
      <family val="1"/>
      <charset val="136"/>
    </font>
    <font>
      <b/>
      <sz val="12"/>
      <name val="新細明體"/>
      <family val="1"/>
      <charset val="136"/>
    </font>
    <font>
      <sz val="14"/>
      <color theme="1"/>
      <name val="標楷體"/>
      <family val="4"/>
      <charset val="136"/>
    </font>
    <font>
      <sz val="8"/>
      <color theme="1"/>
      <name val="標楷體"/>
      <family val="4"/>
      <charset val="136"/>
    </font>
    <font>
      <sz val="9"/>
      <color theme="1"/>
      <name val="標楷體"/>
      <family val="4"/>
      <charset val="136"/>
    </font>
    <font>
      <sz val="10"/>
      <color theme="1"/>
      <name val="標楷體"/>
      <family val="4"/>
      <charset val="136"/>
    </font>
    <font>
      <sz val="8"/>
      <color rgb="FF000000"/>
      <name val="標楷體"/>
      <family val="4"/>
      <charset val="136"/>
    </font>
    <font>
      <sz val="6"/>
      <color theme="1"/>
      <name val="標楷體"/>
      <family val="4"/>
      <charset val="136"/>
    </font>
    <font>
      <sz val="8"/>
      <color theme="1"/>
      <name val="細明體"/>
      <family val="3"/>
      <charset val="136"/>
    </font>
    <font>
      <b/>
      <sz val="14"/>
      <color rgb="FF272727"/>
      <name val="微軟正黑體"/>
      <family val="2"/>
      <charset val="136"/>
    </font>
    <font>
      <sz val="14"/>
      <color rgb="FF272727"/>
      <name val="微軟正黑體"/>
      <family val="2"/>
      <charset val="136"/>
    </font>
    <font>
      <sz val="12"/>
      <color rgb="FF333333"/>
      <name val="Helvetica"/>
      <family val="2"/>
    </font>
    <font>
      <b/>
      <sz val="14"/>
      <color rgb="FFFF0000"/>
      <name val="微軟正黑體"/>
      <family val="2"/>
      <charset val="136"/>
    </font>
    <font>
      <sz val="12"/>
      <color rgb="FF0070C0"/>
      <name val="新細明體"/>
      <family val="1"/>
      <charset val="136"/>
    </font>
    <font>
      <sz val="12"/>
      <color theme="1"/>
      <name val="新細明體"/>
      <family val="1"/>
      <charset val="136"/>
      <scheme val="minor"/>
    </font>
    <font>
      <sz val="12"/>
      <color rgb="FF0000FF"/>
      <name val="新細明體"/>
      <family val="1"/>
      <charset val="136"/>
      <scheme val="minor"/>
    </font>
    <font>
      <sz val="12"/>
      <color rgb="FFFF0000"/>
      <name val="新細明體"/>
      <family val="1"/>
      <charset val="136"/>
      <scheme val="minor"/>
    </font>
    <font>
      <b/>
      <sz val="12"/>
      <color rgb="FF0000CC"/>
      <name val="新細明體"/>
      <family val="1"/>
      <charset val="136"/>
      <scheme val="minor"/>
    </font>
    <font>
      <b/>
      <sz val="12"/>
      <name val="新細明體"/>
      <family val="1"/>
      <charset val="136"/>
      <scheme val="minor"/>
    </font>
    <font>
      <b/>
      <sz val="12"/>
      <color rgb="FF0000CC"/>
      <name val="新細明體"/>
      <family val="1"/>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2"/>
      <color indexed="56"/>
      <name val="新細明體"/>
      <family val="1"/>
      <charset val="136"/>
      <scheme val="minor"/>
    </font>
    <font>
      <sz val="12"/>
      <color rgb="FF0000CC"/>
      <name val="新細明體"/>
      <family val="1"/>
      <charset val="136"/>
      <scheme val="minor"/>
    </font>
    <font>
      <b/>
      <sz val="9"/>
      <color rgb="FF0000CC"/>
      <name val="新細明體"/>
      <family val="1"/>
      <charset val="136"/>
      <scheme val="minor"/>
    </font>
    <font>
      <sz val="9"/>
      <color rgb="FF0000CC"/>
      <name val="新細明體"/>
      <family val="1"/>
      <charset val="136"/>
      <scheme val="minor"/>
    </font>
    <font>
      <b/>
      <sz val="9"/>
      <color rgb="FFFF0000"/>
      <name val="新細明體"/>
      <family val="1"/>
      <charset val="136"/>
      <scheme val="minor"/>
    </font>
    <font>
      <b/>
      <sz val="9"/>
      <color rgb="FFC00000"/>
      <name val="新細明體"/>
      <family val="1"/>
      <charset val="136"/>
      <scheme val="minor"/>
    </font>
    <font>
      <sz val="14"/>
      <color theme="1"/>
      <name val="微軟正黑體"/>
      <family val="2"/>
      <charset val="136"/>
    </font>
    <font>
      <u/>
      <sz val="14"/>
      <color theme="10"/>
      <name val="微軟正黑體"/>
      <family val="2"/>
      <charset val="136"/>
    </font>
    <font>
      <b/>
      <sz val="14"/>
      <color rgb="FF0000CC"/>
      <name val="微軟正黑體"/>
      <family val="2"/>
      <charset val="136"/>
    </font>
    <font>
      <b/>
      <sz val="14"/>
      <color rgb="FFC00000"/>
      <name val="微軟正黑體"/>
      <family val="2"/>
      <charset val="136"/>
    </font>
    <font>
      <b/>
      <sz val="14"/>
      <color theme="1"/>
      <name val="微軟正黑體"/>
      <family val="2"/>
      <charset val="136"/>
    </font>
    <font>
      <b/>
      <sz val="14"/>
      <name val="微軟正黑體"/>
      <family val="2"/>
      <charset val="136"/>
    </font>
    <font>
      <sz val="14"/>
      <name val="微軟正黑體"/>
      <family val="2"/>
      <charset val="136"/>
    </font>
    <font>
      <sz val="14"/>
      <color indexed="8"/>
      <name val="微軟正黑體"/>
      <family val="2"/>
      <charset val="136"/>
    </font>
    <font>
      <b/>
      <sz val="14"/>
      <color indexed="10"/>
      <name val="微軟正黑體"/>
      <family val="2"/>
      <charset val="136"/>
    </font>
    <font>
      <sz val="14"/>
      <color rgb="FFC00000"/>
      <name val="微軟正黑體"/>
      <family val="2"/>
      <charset val="136"/>
    </font>
    <font>
      <sz val="14"/>
      <color rgb="FFFF0000"/>
      <name val="微軟正黑體"/>
      <family val="2"/>
      <charset val="136"/>
    </font>
    <font>
      <b/>
      <sz val="14"/>
      <color indexed="16"/>
      <name val="微軟正黑體"/>
      <family val="2"/>
      <charset val="136"/>
    </font>
    <font>
      <sz val="14"/>
      <color indexed="10"/>
      <name val="微軟正黑體"/>
      <family val="2"/>
      <charset val="136"/>
    </font>
    <font>
      <sz val="14"/>
      <color indexed="9"/>
      <name val="微軟正黑體"/>
      <family val="2"/>
      <charset val="136"/>
    </font>
    <font>
      <b/>
      <u/>
      <sz val="14"/>
      <color rgb="FFFF0000"/>
      <name val="微軟正黑體"/>
      <family val="2"/>
      <charset val="136"/>
    </font>
    <font>
      <sz val="12"/>
      <color theme="1"/>
      <name val="微軟正黑體"/>
      <family val="2"/>
      <charset val="136"/>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indexed="16"/>
        <bgColor indexed="64"/>
      </patternFill>
    </fill>
    <fill>
      <patternFill patternType="solid">
        <fgColor indexed="42"/>
        <bgColor indexed="64"/>
      </patternFill>
    </fill>
    <fill>
      <patternFill patternType="solid">
        <fgColor rgb="FFFFFFFF"/>
        <bgColor rgb="FF000000"/>
      </patternFill>
    </fill>
    <fill>
      <patternFill patternType="solid">
        <fgColor rgb="FFB2B2B2"/>
        <bgColor indexed="64"/>
      </patternFill>
    </fill>
    <fill>
      <patternFill patternType="solid">
        <fgColor rgb="FFFFFFCC"/>
        <bgColor indexed="64"/>
      </patternFill>
    </fill>
    <fill>
      <patternFill patternType="solid">
        <fgColor rgb="FF00B0F0"/>
        <bgColor indexed="64"/>
      </patternFill>
    </fill>
    <fill>
      <patternFill patternType="solid">
        <fgColor rgb="FFFFFF00"/>
        <bgColor rgb="FF000000"/>
      </patternFill>
    </fill>
    <fill>
      <patternFill patternType="solid">
        <fgColor rgb="FF99FFCC"/>
        <bgColor indexed="64"/>
      </patternFill>
    </fill>
  </fills>
  <borders count="12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12"/>
      </left>
      <right style="thin">
        <color indexed="12"/>
      </right>
      <top style="medium">
        <color indexed="12"/>
      </top>
      <bottom style="thin">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12"/>
      </left>
      <right style="thin">
        <color indexed="12"/>
      </right>
      <top/>
      <bottom/>
      <diagonal/>
    </border>
    <border>
      <left style="thin">
        <color indexed="12"/>
      </left>
      <right style="thin">
        <color indexed="12"/>
      </right>
      <top/>
      <bottom/>
      <diagonal/>
    </border>
    <border>
      <left style="thin">
        <color indexed="12"/>
      </left>
      <right/>
      <top style="medium">
        <color indexed="12"/>
      </top>
      <bottom style="medium">
        <color indexed="12"/>
      </bottom>
      <diagonal/>
    </border>
    <border>
      <left/>
      <right/>
      <top style="medium">
        <color indexed="12"/>
      </top>
      <bottom style="medium">
        <color indexed="12"/>
      </bottom>
      <diagonal/>
    </border>
    <border>
      <left style="thin">
        <color indexed="12"/>
      </left>
      <right/>
      <top style="thin">
        <color indexed="12"/>
      </top>
      <bottom style="medium">
        <color indexed="12"/>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double">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style="medium">
        <color indexed="64"/>
      </top>
      <bottom/>
      <diagonal/>
    </border>
    <border>
      <left style="double">
        <color indexed="64"/>
      </left>
      <right/>
      <top/>
      <bottom style="thick">
        <color indexed="64"/>
      </bottom>
      <diagonal/>
    </border>
    <border>
      <left style="thin">
        <color indexed="12"/>
      </left>
      <right style="thin">
        <color indexed="12"/>
      </right>
      <top style="thin">
        <color indexed="12"/>
      </top>
      <bottom style="medium">
        <color rgb="FF0000FF"/>
      </bottom>
      <diagonal/>
    </border>
    <border>
      <left style="thin">
        <color indexed="12"/>
      </left>
      <right style="medium">
        <color indexed="12"/>
      </right>
      <top style="thin">
        <color indexed="12"/>
      </top>
      <bottom style="medium">
        <color rgb="FF0000FF"/>
      </bottom>
      <diagonal/>
    </border>
    <border>
      <left/>
      <right/>
      <top/>
      <bottom style="medium">
        <color indexed="17"/>
      </bottom>
      <diagonal/>
    </border>
    <border>
      <left style="medium">
        <color indexed="17"/>
      </left>
      <right style="thin">
        <color indexed="17"/>
      </right>
      <top style="medium">
        <color indexed="17"/>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right/>
      <top style="medium">
        <color indexed="17"/>
      </top>
      <bottom style="medium">
        <color indexed="17"/>
      </bottom>
      <diagonal/>
    </border>
    <border>
      <left style="thin">
        <color indexed="17"/>
      </left>
      <right style="thin">
        <color indexed="17"/>
      </right>
      <top style="thin">
        <color indexed="17"/>
      </top>
      <bottom style="medium">
        <color rgb="FF008000"/>
      </bottom>
      <diagonal/>
    </border>
    <border>
      <left style="thin">
        <color indexed="17"/>
      </left>
      <right style="medium">
        <color indexed="17"/>
      </right>
      <top style="thin">
        <color indexed="17"/>
      </top>
      <bottom style="medium">
        <color rgb="FF008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41" fontId="1" fillId="0" borderId="0" applyFont="0" applyFill="0" applyBorder="0" applyAlignment="0" applyProtection="0">
      <alignment vertical="center"/>
    </xf>
    <xf numFmtId="0" fontId="50" fillId="0" borderId="0" applyNumberFormat="0" applyFill="0" applyBorder="0" applyAlignment="0" applyProtection="0">
      <alignment vertical="top"/>
      <protection locked="0"/>
    </xf>
  </cellStyleXfs>
  <cellXfs count="579">
    <xf numFmtId="0" fontId="0" fillId="0" borderId="0" xfId="0">
      <alignment vertical="center"/>
    </xf>
    <xf numFmtId="0" fontId="6" fillId="2" borderId="0" xfId="0" applyFont="1" applyFill="1" applyAlignment="1"/>
    <xf numFmtId="0" fontId="9" fillId="2" borderId="0" xfId="0" applyFont="1" applyFill="1" applyBorder="1" applyAlignment="1">
      <alignment horizontal="right"/>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xf>
    <xf numFmtId="0" fontId="6" fillId="2" borderId="18" xfId="0" applyFont="1" applyFill="1" applyBorder="1" applyAlignment="1">
      <alignment horizontal="center"/>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13" xfId="0" applyFont="1" applyFill="1" applyBorder="1" applyAlignment="1">
      <alignment horizontal="center"/>
    </xf>
    <xf numFmtId="176" fontId="6" fillId="2" borderId="20" xfId="1" applyNumberFormat="1" applyFont="1" applyFill="1" applyBorder="1" applyAlignment="1">
      <alignment horizontal="center"/>
    </xf>
    <xf numFmtId="0" fontId="6" fillId="2" borderId="14" xfId="0" applyFont="1" applyFill="1" applyBorder="1" applyAlignment="1">
      <alignment horizontal="center"/>
    </xf>
    <xf numFmtId="0" fontId="6" fillId="2" borderId="21"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176" fontId="6" fillId="2" borderId="24" xfId="1" applyNumberFormat="1" applyFont="1" applyFill="1" applyBorder="1" applyAlignment="1">
      <alignment horizontal="center"/>
    </xf>
    <xf numFmtId="0" fontId="6" fillId="2" borderId="22"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vertical="top" wrapText="1"/>
    </xf>
    <xf numFmtId="0" fontId="7" fillId="2" borderId="0" xfId="0" quotePrefix="1" applyFont="1" applyFill="1" applyAlignment="1">
      <alignment horizontal="centerContinuous"/>
    </xf>
    <xf numFmtId="0" fontId="6" fillId="2" borderId="0" xfId="0" applyFont="1" applyFill="1" applyAlignment="1">
      <alignment horizontal="centerContinuous"/>
    </xf>
    <xf numFmtId="176" fontId="6" fillId="2" borderId="27" xfId="1" applyNumberFormat="1" applyFont="1" applyFill="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176" fontId="6" fillId="2" borderId="21" xfId="1" applyNumberFormat="1" applyFont="1" applyFill="1" applyBorder="1" applyAlignment="1">
      <alignment horizontal="center"/>
    </xf>
    <xf numFmtId="0" fontId="6" fillId="2" borderId="27" xfId="0" applyFont="1" applyFill="1" applyBorder="1" applyAlignment="1">
      <alignment horizontal="center"/>
    </xf>
    <xf numFmtId="0" fontId="6" fillId="2" borderId="30" xfId="0" applyFont="1" applyFill="1" applyBorder="1" applyAlignment="1">
      <alignment horizontal="center"/>
    </xf>
    <xf numFmtId="176" fontId="6" fillId="2" borderId="17" xfId="1" applyNumberFormat="1" applyFont="1" applyFill="1" applyBorder="1" applyAlignment="1">
      <alignment horizontal="center"/>
    </xf>
    <xf numFmtId="176" fontId="6" fillId="2" borderId="28" xfId="1" applyNumberFormat="1" applyFont="1" applyFill="1" applyBorder="1" applyAlignment="1">
      <alignment horizontal="center"/>
    </xf>
    <xf numFmtId="176" fontId="6" fillId="2" borderId="14" xfId="1" applyNumberFormat="1" applyFont="1" applyFill="1" applyBorder="1" applyAlignment="1">
      <alignment horizontal="center"/>
    </xf>
    <xf numFmtId="176" fontId="6" fillId="2" borderId="25" xfId="1" applyNumberFormat="1" applyFont="1" applyFill="1" applyBorder="1" applyAlignment="1">
      <alignment horizontal="center"/>
    </xf>
    <xf numFmtId="0" fontId="6" fillId="2" borderId="0" xfId="0" applyFont="1" applyFill="1" applyAlignment="1">
      <alignment horizontal="right"/>
    </xf>
    <xf numFmtId="0" fontId="12" fillId="2" borderId="0" xfId="0" applyFont="1" applyFill="1" applyAlignment="1"/>
    <xf numFmtId="0" fontId="13" fillId="0" borderId="0" xfId="0" applyFont="1" applyAlignment="1"/>
    <xf numFmtId="0" fontId="16" fillId="0" borderId="0" xfId="0" applyFont="1" applyAlignment="1"/>
    <xf numFmtId="0" fontId="18" fillId="0" borderId="0" xfId="0" applyFont="1" applyAlignment="1"/>
    <xf numFmtId="10" fontId="13" fillId="0" borderId="0" xfId="0" applyNumberFormat="1" applyFont="1" applyAlignment="1"/>
    <xf numFmtId="0" fontId="17" fillId="0" borderId="15" xfId="0" applyFont="1" applyBorder="1" applyAlignment="1">
      <alignment horizontal="distributed"/>
    </xf>
    <xf numFmtId="0" fontId="17" fillId="0" borderId="16" xfId="0" applyFont="1" applyBorder="1" applyAlignment="1">
      <alignment horizontal="distributed"/>
    </xf>
    <xf numFmtId="0" fontId="17" fillId="0" borderId="37" xfId="0" applyFont="1" applyBorder="1" applyAlignment="1">
      <alignment horizontal="distributed"/>
    </xf>
    <xf numFmtId="0" fontId="20" fillId="0" borderId="34" xfId="0" applyFont="1" applyBorder="1" applyAlignment="1">
      <alignment horizontal="center" vertical="center"/>
    </xf>
    <xf numFmtId="177" fontId="20" fillId="0" borderId="15" xfId="0" applyNumberFormat="1" applyFont="1" applyBorder="1" applyAlignment="1">
      <alignment vertical="center"/>
    </xf>
    <xf numFmtId="177" fontId="20" fillId="0" borderId="16" xfId="0" applyNumberFormat="1" applyFont="1" applyBorder="1" applyAlignment="1">
      <alignment vertical="center"/>
    </xf>
    <xf numFmtId="177" fontId="20" fillId="0" borderId="37" xfId="0" applyNumberFormat="1" applyFont="1" applyBorder="1" applyAlignment="1">
      <alignment vertical="center"/>
    </xf>
    <xf numFmtId="0" fontId="21" fillId="0" borderId="0" xfId="0" applyFont="1" applyAlignment="1"/>
    <xf numFmtId="0" fontId="20" fillId="0" borderId="23" xfId="0" applyFont="1" applyBorder="1" applyAlignment="1">
      <alignment horizontal="center" vertical="center"/>
    </xf>
    <xf numFmtId="177" fontId="20" fillId="0" borderId="38" xfId="0" applyNumberFormat="1" applyFont="1" applyBorder="1" applyAlignment="1">
      <alignment vertical="center"/>
    </xf>
    <xf numFmtId="177" fontId="20" fillId="0" borderId="39" xfId="0" applyNumberFormat="1" applyFont="1" applyBorder="1" applyAlignment="1">
      <alignment vertical="center"/>
    </xf>
    <xf numFmtId="0" fontId="17" fillId="0" borderId="0" xfId="0" applyFont="1" applyBorder="1" applyAlignment="1">
      <alignment vertical="center"/>
    </xf>
    <xf numFmtId="0" fontId="17" fillId="0" borderId="15" xfId="0" applyFont="1" applyBorder="1" applyAlignment="1">
      <alignment horizontal="distributed" vertical="center"/>
    </xf>
    <xf numFmtId="0" fontId="20" fillId="0" borderId="42" xfId="0" applyFont="1" applyBorder="1" applyAlignment="1">
      <alignment horizontal="center" vertical="center"/>
    </xf>
    <xf numFmtId="0" fontId="28" fillId="0" borderId="0" xfId="0" applyFont="1" applyAlignment="1"/>
    <xf numFmtId="0" fontId="30" fillId="0" borderId="0" xfId="0" applyFont="1" applyBorder="1" applyAlignment="1"/>
    <xf numFmtId="0" fontId="32" fillId="0" borderId="0" xfId="0" applyFont="1" applyAlignment="1"/>
    <xf numFmtId="10" fontId="28" fillId="0" borderId="0" xfId="0" applyNumberFormat="1" applyFont="1" applyAlignment="1"/>
    <xf numFmtId="0" fontId="31" fillId="0" borderId="50" xfId="0" applyFont="1" applyBorder="1" applyAlignment="1">
      <alignment horizontal="distributed"/>
    </xf>
    <xf numFmtId="0" fontId="31" fillId="0" borderId="54" xfId="0" applyFont="1" applyBorder="1" applyAlignment="1">
      <alignment horizontal="distributed"/>
    </xf>
    <xf numFmtId="0" fontId="33" fillId="0" borderId="49" xfId="0" applyFont="1" applyBorder="1" applyAlignment="1">
      <alignment horizontal="center" vertical="center"/>
    </xf>
    <xf numFmtId="177" fontId="33" fillId="0" borderId="50" xfId="0" applyNumberFormat="1" applyFont="1" applyBorder="1" applyAlignment="1">
      <alignment vertical="center"/>
    </xf>
    <xf numFmtId="177" fontId="33" fillId="0" borderId="54" xfId="0" applyNumberFormat="1" applyFont="1" applyBorder="1" applyAlignment="1">
      <alignment vertical="center"/>
    </xf>
    <xf numFmtId="0" fontId="34" fillId="0" borderId="0" xfId="0" applyFont="1" applyAlignment="1"/>
    <xf numFmtId="0" fontId="33" fillId="0" borderId="55" xfId="0" applyFont="1" applyBorder="1" applyAlignment="1">
      <alignment horizontal="center" vertical="center"/>
    </xf>
    <xf numFmtId="177" fontId="33" fillId="0" borderId="56" xfId="0" applyNumberFormat="1" applyFont="1" applyBorder="1" applyAlignment="1">
      <alignment vertical="center"/>
    </xf>
    <xf numFmtId="177" fontId="33" fillId="0" borderId="57" xfId="0" applyNumberFormat="1" applyFont="1" applyBorder="1" applyAlignment="1">
      <alignment vertical="center"/>
    </xf>
    <xf numFmtId="0" fontId="31" fillId="0" borderId="60" xfId="0" applyFont="1" applyBorder="1" applyAlignment="1">
      <alignment vertical="center"/>
    </xf>
    <xf numFmtId="0" fontId="31" fillId="0" borderId="61" xfId="0" applyFont="1" applyBorder="1" applyAlignment="1">
      <alignment vertical="center"/>
    </xf>
    <xf numFmtId="0" fontId="31" fillId="0" borderId="50" xfId="0" applyFont="1" applyBorder="1" applyAlignment="1">
      <alignment horizontal="distributed" vertical="center"/>
    </xf>
    <xf numFmtId="0" fontId="31" fillId="0" borderId="51" xfId="0" applyFont="1" applyBorder="1" applyAlignment="1">
      <alignment horizontal="distributed" vertical="center"/>
    </xf>
    <xf numFmtId="0" fontId="33" fillId="0" borderId="50" xfId="0" applyFont="1" applyBorder="1" applyAlignment="1">
      <alignment vertical="center"/>
    </xf>
    <xf numFmtId="177" fontId="33" fillId="0" borderId="51" xfId="0" applyNumberFormat="1" applyFont="1" applyBorder="1" applyAlignment="1">
      <alignment vertical="center"/>
    </xf>
    <xf numFmtId="0" fontId="33" fillId="0" borderId="56" xfId="0" applyFont="1" applyBorder="1" applyAlignment="1">
      <alignment vertical="center"/>
    </xf>
    <xf numFmtId="177" fontId="33" fillId="0" borderId="62" xfId="0" applyNumberFormat="1" applyFont="1" applyBorder="1" applyAlignment="1">
      <alignment vertical="center"/>
    </xf>
    <xf numFmtId="0" fontId="33" fillId="0" borderId="0" xfId="0" applyFont="1" applyBorder="1" applyAlignment="1">
      <alignment vertical="center"/>
    </xf>
    <xf numFmtId="0" fontId="35" fillId="0" borderId="0" xfId="0" applyFont="1" applyBorder="1" applyAlignment="1">
      <alignment vertical="center"/>
    </xf>
    <xf numFmtId="0" fontId="28"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27" fillId="0" borderId="0" xfId="0" applyFont="1" applyBorder="1" applyAlignment="1">
      <alignment vertical="center"/>
    </xf>
    <xf numFmtId="0" fontId="41" fillId="0" borderId="0" xfId="0" applyFont="1" applyBorder="1" applyAlignment="1">
      <alignment horizontal="left"/>
    </xf>
    <xf numFmtId="0" fontId="0" fillId="0" borderId="0" xfId="0" applyFont="1" applyBorder="1" applyAlignment="1">
      <alignment horizont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4" fillId="0" borderId="74" xfId="0" applyFont="1" applyBorder="1" applyAlignment="1">
      <alignment horizontal="right" vertical="center" wrapText="1"/>
    </xf>
    <xf numFmtId="0" fontId="3" fillId="0" borderId="4" xfId="0" applyFont="1" applyBorder="1" applyAlignment="1">
      <alignment vertical="center" wrapText="1"/>
    </xf>
    <xf numFmtId="0" fontId="42" fillId="0" borderId="0" xfId="0" applyFont="1" applyAlignment="1">
      <alignment horizontal="left" vertical="center"/>
    </xf>
    <xf numFmtId="0" fontId="47" fillId="0" borderId="0" xfId="0" applyFont="1" applyAlignment="1"/>
    <xf numFmtId="0" fontId="33" fillId="0" borderId="84" xfId="0" applyFont="1" applyBorder="1" applyAlignment="1">
      <alignment vertical="center"/>
    </xf>
    <xf numFmtId="177" fontId="33" fillId="0" borderId="85" xfId="0" applyNumberFormat="1" applyFont="1" applyBorder="1" applyAlignment="1">
      <alignment vertical="center"/>
    </xf>
    <xf numFmtId="0" fontId="48" fillId="0" borderId="0" xfId="0" applyFont="1" applyAlignment="1">
      <alignment vertical="center"/>
    </xf>
    <xf numFmtId="0" fontId="6" fillId="2" borderId="4" xfId="0" applyFont="1" applyFill="1" applyBorder="1" applyAlignment="1"/>
    <xf numFmtId="0" fontId="12" fillId="0" borderId="0" xfId="0" applyFont="1" applyAlignment="1">
      <alignment vertical="center"/>
    </xf>
    <xf numFmtId="0" fontId="49" fillId="2" borderId="0" xfId="0" applyFont="1" applyFill="1" applyAlignment="1"/>
    <xf numFmtId="0" fontId="51" fillId="0" borderId="0" xfId="0" applyFont="1">
      <alignment vertical="center"/>
    </xf>
    <xf numFmtId="0" fontId="52" fillId="0" borderId="0" xfId="2" applyFont="1" applyAlignment="1" applyProtection="1">
      <alignment vertical="center"/>
    </xf>
    <xf numFmtId="0" fontId="0" fillId="0" borderId="0" xfId="0" applyAlignment="1">
      <alignment horizontal="right" vertical="center"/>
    </xf>
    <xf numFmtId="0" fontId="0" fillId="0" borderId="0" xfId="0" quotePrefix="1">
      <alignment vertical="center"/>
    </xf>
    <xf numFmtId="0" fontId="22" fillId="0" borderId="0" xfId="0" applyFont="1" applyAlignment="1"/>
    <xf numFmtId="0" fontId="22" fillId="0" borderId="0" xfId="0" applyFont="1" applyAlignment="1">
      <alignment horizontal="left" vertical="center"/>
    </xf>
    <xf numFmtId="0" fontId="0" fillId="0" borderId="0" xfId="0" applyFont="1" applyAlignment="1"/>
    <xf numFmtId="0" fontId="24" fillId="0" borderId="0" xfId="0" applyFont="1" applyAlignment="1"/>
    <xf numFmtId="0" fontId="53" fillId="0" borderId="0" xfId="0" applyFont="1" applyBorder="1" applyAlignment="1">
      <alignment vertical="center"/>
    </xf>
    <xf numFmtId="0" fontId="58" fillId="0" borderId="0" xfId="0" applyFont="1" applyAlignment="1"/>
    <xf numFmtId="0" fontId="60" fillId="0" borderId="0" xfId="0" applyFont="1" applyAlignment="1"/>
    <xf numFmtId="10" fontId="58" fillId="0" borderId="0" xfId="0" applyNumberFormat="1" applyFont="1" applyAlignment="1"/>
    <xf numFmtId="0" fontId="59" fillId="0" borderId="94" xfId="0" applyFont="1" applyBorder="1" applyAlignment="1">
      <alignment horizontal="distributed"/>
    </xf>
    <xf numFmtId="0" fontId="59" fillId="0" borderId="98" xfId="0" applyFont="1" applyBorder="1" applyAlignment="1">
      <alignment horizontal="distributed"/>
    </xf>
    <xf numFmtId="0" fontId="61" fillId="0" borderId="93" xfId="0" applyFont="1" applyBorder="1" applyAlignment="1">
      <alignment horizontal="center"/>
    </xf>
    <xf numFmtId="177" fontId="61" fillId="0" borderId="94" xfId="0" applyNumberFormat="1" applyFont="1" applyBorder="1" applyAlignment="1"/>
    <xf numFmtId="177" fontId="61" fillId="0" borderId="98" xfId="0" applyNumberFormat="1" applyFont="1" applyBorder="1" applyAlignment="1"/>
    <xf numFmtId="0" fontId="62" fillId="0" borderId="0" xfId="0" applyFont="1" applyAlignment="1"/>
    <xf numFmtId="0" fontId="61" fillId="0" borderId="99" xfId="0" applyFont="1" applyBorder="1" applyAlignment="1">
      <alignment horizontal="center" vertical="center"/>
    </xf>
    <xf numFmtId="177" fontId="61" fillId="0" borderId="100" xfId="0" applyNumberFormat="1" applyFont="1" applyBorder="1" applyAlignment="1">
      <alignment vertical="center"/>
    </xf>
    <xf numFmtId="177" fontId="61" fillId="0" borderId="101" xfId="0" applyNumberFormat="1" applyFont="1" applyBorder="1" applyAlignment="1">
      <alignment vertical="center"/>
    </xf>
    <xf numFmtId="0" fontId="62" fillId="0" borderId="0" xfId="0" applyFont="1" applyAlignment="1">
      <alignment vertical="center"/>
    </xf>
    <xf numFmtId="0" fontId="59" fillId="0" borderId="0" xfId="0" applyFont="1" applyBorder="1" applyAlignment="1"/>
    <xf numFmtId="0" fontId="61" fillId="0" borderId="94" xfId="0" applyFont="1" applyBorder="1" applyAlignment="1"/>
    <xf numFmtId="0" fontId="61" fillId="0" borderId="100" xfId="0" applyFont="1" applyBorder="1" applyAlignment="1">
      <alignment vertical="center"/>
    </xf>
    <xf numFmtId="0" fontId="61" fillId="0" borderId="103" xfId="0" applyFont="1" applyBorder="1" applyAlignment="1"/>
    <xf numFmtId="177" fontId="61" fillId="0" borderId="104" xfId="0" applyNumberFormat="1" applyFont="1" applyBorder="1" applyAlignment="1"/>
    <xf numFmtId="0" fontId="63" fillId="0" borderId="0" xfId="0" applyFont="1" applyBorder="1" applyAlignment="1"/>
    <xf numFmtId="0" fontId="57" fillId="0" borderId="0" xfId="0" applyFont="1" applyBorder="1" applyAlignment="1"/>
    <xf numFmtId="0" fontId="63" fillId="0" borderId="0" xfId="0" applyFont="1" applyAlignment="1"/>
    <xf numFmtId="0" fontId="67" fillId="9" borderId="0" xfId="0" applyFont="1" applyFill="1" applyBorder="1" applyAlignment="1"/>
    <xf numFmtId="0" fontId="68" fillId="9" borderId="0" xfId="0" applyFont="1" applyFill="1" applyBorder="1" applyAlignment="1">
      <alignment horizontal="centerContinuous"/>
    </xf>
    <xf numFmtId="0" fontId="67" fillId="9" borderId="0" xfId="0" applyFont="1" applyFill="1" applyBorder="1" applyAlignment="1">
      <alignment horizontal="centerContinuous"/>
    </xf>
    <xf numFmtId="0" fontId="69" fillId="9" borderId="0" xfId="0" applyFont="1" applyFill="1" applyBorder="1" applyAlignment="1">
      <alignment horizontal="right"/>
    </xf>
    <xf numFmtId="0" fontId="69" fillId="9" borderId="15" xfId="0" applyFont="1" applyFill="1" applyBorder="1" applyAlignment="1">
      <alignment horizontal="center" vertical="center" wrapText="1"/>
    </xf>
    <xf numFmtId="0" fontId="69" fillId="9" borderId="16" xfId="0" applyFont="1" applyFill="1" applyBorder="1" applyAlignment="1">
      <alignment horizontal="center" vertical="center"/>
    </xf>
    <xf numFmtId="0" fontId="69" fillId="9" borderId="15" xfId="0" applyFont="1" applyFill="1" applyBorder="1" applyAlignment="1">
      <alignment horizontal="center" vertical="center"/>
    </xf>
    <xf numFmtId="0" fontId="67" fillId="9" borderId="13" xfId="0" applyFont="1" applyFill="1" applyBorder="1" applyAlignment="1">
      <alignment horizontal="center"/>
    </xf>
    <xf numFmtId="176" fontId="67" fillId="9" borderId="20" xfId="1" applyNumberFormat="1" applyFont="1" applyFill="1" applyBorder="1" applyAlignment="1">
      <alignment horizontal="center"/>
    </xf>
    <xf numFmtId="0" fontId="67" fillId="9" borderId="14" xfId="0" applyFont="1" applyFill="1" applyBorder="1" applyAlignment="1">
      <alignment horizontal="center"/>
    </xf>
    <xf numFmtId="0" fontId="67" fillId="9" borderId="21" xfId="0" applyFont="1" applyFill="1" applyBorder="1" applyAlignment="1">
      <alignment horizontal="center"/>
    </xf>
    <xf numFmtId="0" fontId="67" fillId="9" borderId="20" xfId="0" applyFont="1" applyFill="1" applyBorder="1" applyAlignment="1">
      <alignment horizontal="center"/>
    </xf>
    <xf numFmtId="0" fontId="36" fillId="9" borderId="14" xfId="0" applyFont="1" applyFill="1" applyBorder="1" applyAlignment="1">
      <alignment horizontal="center"/>
    </xf>
    <xf numFmtId="0" fontId="36" fillId="9" borderId="64" xfId="0" applyFont="1" applyFill="1" applyBorder="1" applyAlignment="1">
      <alignment horizontal="center"/>
    </xf>
    <xf numFmtId="0" fontId="67" fillId="9" borderId="18" xfId="0" applyFont="1" applyFill="1" applyBorder="1" applyAlignment="1">
      <alignment horizontal="center"/>
    </xf>
    <xf numFmtId="176" fontId="67" fillId="9" borderId="0" xfId="1" applyNumberFormat="1" applyFont="1" applyFill="1" applyBorder="1" applyAlignment="1">
      <alignment horizontal="center"/>
    </xf>
    <xf numFmtId="0" fontId="67" fillId="9" borderId="28" xfId="0" applyFont="1" applyFill="1" applyBorder="1" applyAlignment="1">
      <alignment horizontal="center"/>
    </xf>
    <xf numFmtId="0" fontId="67" fillId="9" borderId="19" xfId="0" applyFont="1" applyFill="1" applyBorder="1" applyAlignment="1">
      <alignment horizontal="center"/>
    </xf>
    <xf numFmtId="0" fontId="67" fillId="9" borderId="0" xfId="0" applyFont="1" applyFill="1" applyBorder="1" applyAlignment="1">
      <alignment horizontal="center"/>
    </xf>
    <xf numFmtId="0" fontId="36" fillId="9" borderId="17" xfId="0" applyFont="1" applyFill="1" applyBorder="1" applyAlignment="1">
      <alignment horizontal="center"/>
    </xf>
    <xf numFmtId="0" fontId="36" fillId="9" borderId="65" xfId="0" applyFont="1" applyFill="1" applyBorder="1" applyAlignment="1">
      <alignment horizontal="center"/>
    </xf>
    <xf numFmtId="0" fontId="67" fillId="9" borderId="17" xfId="0" applyFont="1" applyFill="1" applyBorder="1" applyAlignment="1">
      <alignment horizontal="center"/>
    </xf>
    <xf numFmtId="0" fontId="67" fillId="9" borderId="66" xfId="0" applyFont="1" applyFill="1" applyBorder="1" applyAlignment="1">
      <alignment horizontal="center"/>
    </xf>
    <xf numFmtId="0" fontId="36" fillId="9" borderId="28" xfId="0" applyFont="1" applyFill="1" applyBorder="1" applyAlignment="1">
      <alignment horizontal="center"/>
    </xf>
    <xf numFmtId="0" fontId="36" fillId="9" borderId="67" xfId="0" applyFont="1" applyFill="1" applyBorder="1" applyAlignment="1">
      <alignment horizontal="center"/>
    </xf>
    <xf numFmtId="0" fontId="67" fillId="9" borderId="23" xfId="0" applyFont="1" applyFill="1" applyBorder="1" applyAlignment="1">
      <alignment horizontal="center"/>
    </xf>
    <xf numFmtId="0" fontId="67" fillId="9" borderId="24" xfId="0" applyFont="1" applyFill="1" applyBorder="1" applyAlignment="1">
      <alignment horizontal="center"/>
    </xf>
    <xf numFmtId="176" fontId="67" fillId="9" borderId="24" xfId="1" applyNumberFormat="1" applyFont="1" applyFill="1" applyBorder="1" applyAlignment="1">
      <alignment horizontal="center"/>
    </xf>
    <xf numFmtId="0" fontId="67" fillId="9" borderId="22" xfId="0" applyFont="1" applyFill="1" applyBorder="1" applyAlignment="1">
      <alignment horizontal="center"/>
    </xf>
    <xf numFmtId="176" fontId="67" fillId="9" borderId="68" xfId="1" applyNumberFormat="1" applyFont="1" applyFill="1" applyBorder="1" applyAlignment="1">
      <alignment horizontal="center"/>
    </xf>
    <xf numFmtId="0" fontId="67" fillId="9" borderId="25" xfId="0" applyFont="1" applyFill="1" applyBorder="1" applyAlignment="1">
      <alignment horizontal="center"/>
    </xf>
    <xf numFmtId="0" fontId="67" fillId="9" borderId="26" xfId="0" applyFont="1" applyFill="1" applyBorder="1" applyAlignment="1">
      <alignment horizontal="center"/>
    </xf>
    <xf numFmtId="0" fontId="67" fillId="9" borderId="4" xfId="0" applyFont="1" applyFill="1" applyBorder="1" applyAlignment="1">
      <alignment horizontal="center"/>
    </xf>
    <xf numFmtId="0" fontId="36" fillId="9" borderId="25" xfId="0" applyFont="1" applyFill="1" applyBorder="1" applyAlignment="1">
      <alignment horizontal="center"/>
    </xf>
    <xf numFmtId="0" fontId="36" fillId="9" borderId="69" xfId="0" applyFont="1" applyFill="1" applyBorder="1" applyAlignment="1">
      <alignment horizontal="center"/>
    </xf>
    <xf numFmtId="0" fontId="70" fillId="9" borderId="0" xfId="0" applyFont="1" applyFill="1" applyBorder="1" applyAlignment="1"/>
    <xf numFmtId="0" fontId="67" fillId="0" borderId="0" xfId="0" applyFont="1" applyBorder="1" applyAlignment="1">
      <alignment horizontal="right"/>
    </xf>
    <xf numFmtId="0" fontId="37" fillId="9" borderId="0" xfId="0" applyFont="1" applyFill="1" applyBorder="1" applyAlignment="1">
      <alignment vertical="top" wrapText="1"/>
    </xf>
    <xf numFmtId="0" fontId="4" fillId="0" borderId="75"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right" vertical="top" wrapText="1"/>
    </xf>
    <xf numFmtId="0" fontId="4" fillId="0" borderId="74" xfId="0" applyFont="1" applyBorder="1" applyAlignment="1">
      <alignment horizontal="right" vertical="top" wrapText="1"/>
    </xf>
    <xf numFmtId="0" fontId="3" fillId="0" borderId="75" xfId="0" applyFont="1" applyBorder="1" applyAlignment="1">
      <alignment horizontal="center" vertical="top" wrapText="1"/>
    </xf>
    <xf numFmtId="0" fontId="3" fillId="0" borderId="2" xfId="0" applyFont="1" applyBorder="1" applyAlignment="1">
      <alignment horizontal="center" vertical="top" wrapText="1"/>
    </xf>
    <xf numFmtId="0" fontId="4" fillId="0" borderId="79" xfId="0" applyFont="1" applyBorder="1" applyAlignment="1">
      <alignment horizontal="center" vertical="top" wrapText="1"/>
    </xf>
    <xf numFmtId="0" fontId="4" fillId="0" borderId="80" xfId="0" applyFont="1" applyBorder="1" applyAlignment="1">
      <alignment horizontal="center" vertical="top" wrapText="1"/>
    </xf>
    <xf numFmtId="0" fontId="4" fillId="0" borderId="81" xfId="0" applyFont="1" applyBorder="1" applyAlignment="1">
      <alignment horizontal="right" vertical="top" wrapText="1"/>
    </xf>
    <xf numFmtId="0" fontId="71" fillId="0" borderId="0" xfId="0" applyFont="1" applyAlignment="1">
      <alignment horizontal="left" vertical="center" indent="12"/>
    </xf>
    <xf numFmtId="0" fontId="73" fillId="0" borderId="0" xfId="0" applyFont="1">
      <alignment vertical="center"/>
    </xf>
    <xf numFmtId="0" fontId="76" fillId="0" borderId="0" xfId="0" applyFont="1">
      <alignment vertical="center"/>
    </xf>
    <xf numFmtId="0" fontId="72" fillId="0" borderId="15"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5" xfId="0" applyFont="1" applyBorder="1" applyAlignment="1">
      <alignment horizontal="justify" vertical="center" wrapText="1"/>
    </xf>
    <xf numFmtId="0" fontId="72" fillId="10" borderId="15" xfId="0" applyFont="1" applyFill="1" applyBorder="1" applyAlignment="1">
      <alignment horizontal="center" vertical="center" wrapText="1"/>
    </xf>
    <xf numFmtId="0" fontId="75" fillId="0" borderId="15" xfId="0" applyFont="1" applyBorder="1" applyAlignment="1">
      <alignment vertical="center" wrapText="1"/>
    </xf>
    <xf numFmtId="0" fontId="75" fillId="0" borderId="15" xfId="0" applyFont="1" applyBorder="1" applyAlignment="1">
      <alignment horizontal="center" vertical="top" wrapText="1"/>
    </xf>
    <xf numFmtId="0" fontId="75" fillId="0" borderId="15" xfId="0" applyFont="1" applyBorder="1" applyAlignment="1">
      <alignment horizontal="justify" vertical="top" wrapText="1"/>
    </xf>
    <xf numFmtId="0" fontId="72" fillId="0" borderId="15" xfId="0" applyFont="1" applyBorder="1" applyAlignment="1">
      <alignment horizontal="center" vertical="top" wrapText="1"/>
    </xf>
    <xf numFmtId="0" fontId="72" fillId="10" borderId="15" xfId="0" applyFont="1" applyFill="1" applyBorder="1" applyAlignment="1">
      <alignment horizontal="center" vertical="top" wrapText="1"/>
    </xf>
    <xf numFmtId="0" fontId="0" fillId="0" borderId="15" xfId="0" applyBorder="1" applyAlignment="1">
      <alignment vertical="top" wrapText="1"/>
    </xf>
    <xf numFmtId="0" fontId="72" fillId="0" borderId="0" xfId="0" applyFont="1" applyAlignment="1">
      <alignment horizontal="left" vertical="center"/>
    </xf>
    <xf numFmtId="0" fontId="78" fillId="0" borderId="0" xfId="0" applyFont="1" applyAlignment="1">
      <alignment vertical="center" wrapText="1"/>
    </xf>
    <xf numFmtId="0" fontId="79" fillId="0" borderId="0" xfId="0" applyFont="1" applyAlignment="1">
      <alignment vertical="center" wrapText="1"/>
    </xf>
    <xf numFmtId="0" fontId="80" fillId="0" borderId="0" xfId="0" applyFont="1" applyAlignment="1">
      <alignment vertical="center" wrapText="1"/>
    </xf>
    <xf numFmtId="0" fontId="80" fillId="0" borderId="0" xfId="0" applyFont="1" applyAlignment="1">
      <alignment horizontal="left" vertical="center" wrapText="1" indent="1"/>
    </xf>
    <xf numFmtId="0" fontId="22" fillId="0" borderId="0" xfId="0" applyFont="1" applyAlignment="1"/>
    <xf numFmtId="0" fontId="22" fillId="0" borderId="0" xfId="0" applyFont="1" applyAlignment="1">
      <alignment horizontal="left" vertical="center"/>
    </xf>
    <xf numFmtId="0" fontId="0" fillId="0" borderId="0" xfId="0" applyFont="1" applyAlignment="1"/>
    <xf numFmtId="10" fontId="82" fillId="0" borderId="0" xfId="0" applyNumberFormat="1" applyFont="1" applyAlignment="1"/>
    <xf numFmtId="0" fontId="24" fillId="0" borderId="0" xfId="0" applyFont="1" applyAlignment="1">
      <alignment vertical="center"/>
    </xf>
    <xf numFmtId="0" fontId="9" fillId="2" borderId="15" xfId="0" applyFont="1" applyFill="1" applyBorder="1" applyAlignment="1">
      <alignment horizontal="center" vertical="center"/>
    </xf>
    <xf numFmtId="176" fontId="83" fillId="2" borderId="20" xfId="1" applyNumberFormat="1" applyFont="1" applyFill="1" applyBorder="1" applyAlignment="1">
      <alignment horizontal="center"/>
    </xf>
    <xf numFmtId="0" fontId="83" fillId="2" borderId="14" xfId="0" applyFont="1" applyFill="1" applyBorder="1" applyAlignment="1">
      <alignment horizontal="center"/>
    </xf>
    <xf numFmtId="0" fontId="83" fillId="2" borderId="21" xfId="0" applyFont="1" applyFill="1" applyBorder="1" applyAlignment="1">
      <alignment horizontal="center"/>
    </xf>
    <xf numFmtId="0" fontId="83" fillId="2" borderId="20" xfId="0" applyFont="1" applyFill="1" applyBorder="1" applyAlignment="1">
      <alignment horizontal="center"/>
    </xf>
    <xf numFmtId="0" fontId="84" fillId="2" borderId="14" xfId="0" applyFont="1" applyFill="1" applyBorder="1" applyAlignment="1">
      <alignment horizontal="center"/>
    </xf>
    <xf numFmtId="0" fontId="84" fillId="2" borderId="64" xfId="0" applyFont="1" applyFill="1" applyBorder="1" applyAlignment="1">
      <alignment horizontal="center"/>
    </xf>
    <xf numFmtId="0" fontId="85" fillId="2" borderId="0" xfId="0" applyFont="1" applyFill="1" applyAlignment="1"/>
    <xf numFmtId="176" fontId="6" fillId="2" borderId="0" xfId="1" applyNumberFormat="1" applyFont="1" applyFill="1" applyBorder="1" applyAlignment="1">
      <alignment horizontal="center"/>
    </xf>
    <xf numFmtId="0" fontId="84" fillId="2" borderId="17" xfId="0" applyFont="1" applyFill="1" applyBorder="1" applyAlignment="1">
      <alignment horizontal="center"/>
    </xf>
    <xf numFmtId="0" fontId="84" fillId="2" borderId="65" xfId="0" applyFont="1" applyFill="1" applyBorder="1" applyAlignment="1">
      <alignment horizontal="center"/>
    </xf>
    <xf numFmtId="0" fontId="6" fillId="2" borderId="66" xfId="0" applyFont="1" applyFill="1" applyBorder="1" applyAlignment="1">
      <alignment horizontal="center"/>
    </xf>
    <xf numFmtId="0" fontId="84" fillId="2" borderId="28" xfId="0" applyFont="1" applyFill="1" applyBorder="1" applyAlignment="1">
      <alignment horizontal="center"/>
    </xf>
    <xf numFmtId="0" fontId="84" fillId="2" borderId="67" xfId="0" applyFont="1" applyFill="1" applyBorder="1" applyAlignment="1">
      <alignment horizontal="center"/>
    </xf>
    <xf numFmtId="0" fontId="6" fillId="2" borderId="20" xfId="0" applyFont="1" applyFill="1" applyBorder="1" applyAlignment="1">
      <alignment horizontal="center"/>
    </xf>
    <xf numFmtId="176" fontId="6" fillId="2" borderId="68" xfId="1" applyNumberFormat="1" applyFont="1" applyFill="1" applyBorder="1" applyAlignment="1">
      <alignment horizontal="center"/>
    </xf>
    <xf numFmtId="0" fontId="6" fillId="2" borderId="4" xfId="0" applyFont="1" applyFill="1" applyBorder="1" applyAlignment="1">
      <alignment horizontal="center"/>
    </xf>
    <xf numFmtId="0" fontId="84" fillId="2" borderId="25" xfId="0" applyFont="1" applyFill="1" applyBorder="1" applyAlignment="1">
      <alignment horizontal="center"/>
    </xf>
    <xf numFmtId="0" fontId="84" fillId="2" borderId="69" xfId="0" applyFont="1" applyFill="1" applyBorder="1" applyAlignment="1">
      <alignment horizontal="center"/>
    </xf>
    <xf numFmtId="0" fontId="86" fillId="2" borderId="0" xfId="0" applyFont="1" applyFill="1" applyAlignment="1"/>
    <xf numFmtId="0" fontId="6" fillId="0" borderId="0" xfId="0" applyFont="1" applyAlignment="1">
      <alignment horizontal="right"/>
    </xf>
    <xf numFmtId="0" fontId="87" fillId="2" borderId="0" xfId="0" applyFont="1" applyFill="1" applyAlignment="1"/>
    <xf numFmtId="0" fontId="86" fillId="2" borderId="0" xfId="0" applyFont="1" applyFill="1" applyAlignment="1">
      <alignment wrapText="1"/>
    </xf>
    <xf numFmtId="0" fontId="6" fillId="2" borderId="0" xfId="0" applyFont="1" applyFill="1" applyAlignment="1">
      <alignment wrapText="1"/>
    </xf>
    <xf numFmtId="0" fontId="22" fillId="0" borderId="0" xfId="0" applyFont="1" applyAlignment="1"/>
    <xf numFmtId="0" fontId="22" fillId="0" borderId="0" xfId="0" applyFont="1" applyAlignment="1">
      <alignment horizontal="left" vertical="center"/>
    </xf>
    <xf numFmtId="0" fontId="86" fillId="2" borderId="0" xfId="0" applyFont="1" applyFill="1" applyAlignment="1">
      <alignment horizontal="left" wrapText="1"/>
    </xf>
    <xf numFmtId="0" fontId="7" fillId="2" borderId="0" xfId="0" applyFont="1" applyFill="1" applyAlignment="1">
      <alignment horizontal="centerContinuous"/>
    </xf>
    <xf numFmtId="0" fontId="9" fillId="2" borderId="0" xfId="0" applyFont="1" applyFill="1" applyAlignment="1">
      <alignment horizontal="right"/>
    </xf>
    <xf numFmtId="0" fontId="9" fillId="2" borderId="28" xfId="0" applyFont="1" applyFill="1" applyBorder="1" applyAlignment="1">
      <alignment horizontal="center" vertical="center" wrapText="1"/>
    </xf>
    <xf numFmtId="41" fontId="6" fillId="2" borderId="0" xfId="1" applyFont="1" applyFill="1" applyBorder="1" applyAlignment="1">
      <alignment horizontal="center"/>
    </xf>
    <xf numFmtId="0" fontId="6" fillId="2" borderId="0" xfId="0" applyFont="1" applyFill="1" applyAlignment="1">
      <alignment horizontal="center"/>
    </xf>
    <xf numFmtId="0" fontId="93" fillId="2" borderId="17" xfId="0" applyFont="1" applyFill="1" applyBorder="1" applyAlignment="1">
      <alignment horizontal="center"/>
    </xf>
    <xf numFmtId="0" fontId="93" fillId="2" borderId="65" xfId="0" applyFont="1" applyFill="1" applyBorder="1" applyAlignment="1">
      <alignment horizontal="center"/>
    </xf>
    <xf numFmtId="41" fontId="6" fillId="2" borderId="20" xfId="1" applyFont="1" applyFill="1" applyBorder="1" applyAlignment="1">
      <alignment horizontal="center"/>
    </xf>
    <xf numFmtId="0" fontId="93" fillId="2" borderId="28" xfId="0" applyFont="1" applyFill="1" applyBorder="1" applyAlignment="1">
      <alignment horizontal="center"/>
    </xf>
    <xf numFmtId="0" fontId="93" fillId="2" borderId="67" xfId="0" applyFont="1" applyFill="1" applyBorder="1" applyAlignment="1">
      <alignment horizontal="center"/>
    </xf>
    <xf numFmtId="0" fontId="93" fillId="2" borderId="14" xfId="0" applyFont="1" applyFill="1" applyBorder="1" applyAlignment="1">
      <alignment horizontal="center"/>
    </xf>
    <xf numFmtId="0" fontId="93" fillId="2" borderId="64" xfId="0" applyFont="1" applyFill="1" applyBorder="1" applyAlignment="1">
      <alignment horizontal="center"/>
    </xf>
    <xf numFmtId="41" fontId="6" fillId="2" borderId="24" xfId="1" applyFont="1" applyFill="1" applyBorder="1" applyAlignment="1">
      <alignment horizontal="center"/>
    </xf>
    <xf numFmtId="41" fontId="6" fillId="2" borderId="68" xfId="1" applyFont="1" applyFill="1" applyBorder="1" applyAlignment="1">
      <alignment horizontal="center"/>
    </xf>
    <xf numFmtId="0" fontId="93" fillId="2" borderId="25" xfId="0" applyFont="1" applyFill="1" applyBorder="1" applyAlignment="1">
      <alignment horizontal="center"/>
    </xf>
    <xf numFmtId="0" fontId="93" fillId="2" borderId="69" xfId="0" applyFont="1" applyFill="1" applyBorder="1" applyAlignment="1">
      <alignment horizontal="center"/>
    </xf>
    <xf numFmtId="0" fontId="9" fillId="2" borderId="36" xfId="0" applyFont="1" applyFill="1" applyBorder="1" applyAlignment="1">
      <alignment horizontal="center" vertical="center"/>
    </xf>
    <xf numFmtId="41" fontId="6" fillId="2" borderId="27" xfId="1" applyFont="1" applyFill="1" applyBorder="1" applyAlignment="1">
      <alignment horizontal="center"/>
    </xf>
    <xf numFmtId="0" fontId="6" fillId="2" borderId="112" xfId="0" applyFont="1" applyFill="1" applyBorder="1" applyAlignment="1">
      <alignment horizontal="center"/>
    </xf>
    <xf numFmtId="0" fontId="6" fillId="2" borderId="113" xfId="0" applyFont="1" applyFill="1" applyBorder="1" applyAlignment="1">
      <alignment horizontal="center"/>
    </xf>
    <xf numFmtId="0" fontId="6" fillId="2" borderId="114" xfId="0" applyFont="1" applyFill="1" applyBorder="1" applyAlignment="1">
      <alignment horizontal="center"/>
    </xf>
    <xf numFmtId="0" fontId="6" fillId="2" borderId="115" xfId="0" applyFont="1" applyFill="1" applyBorder="1" applyAlignment="1">
      <alignment horizontal="center"/>
    </xf>
    <xf numFmtId="0" fontId="6" fillId="2" borderId="65" xfId="0" applyFont="1" applyFill="1" applyBorder="1" applyAlignment="1">
      <alignment horizontal="center"/>
    </xf>
    <xf numFmtId="0" fontId="6" fillId="2" borderId="64" xfId="0" applyFont="1" applyFill="1" applyBorder="1" applyAlignment="1">
      <alignment horizontal="center"/>
    </xf>
    <xf numFmtId="0" fontId="6" fillId="2" borderId="67" xfId="0" applyFont="1" applyFill="1" applyBorder="1" applyAlignment="1">
      <alignment horizontal="center"/>
    </xf>
    <xf numFmtId="0" fontId="6" fillId="2" borderId="69" xfId="0" applyFont="1" applyFill="1" applyBorder="1" applyAlignment="1">
      <alignment horizontal="center"/>
    </xf>
    <xf numFmtId="0" fontId="94" fillId="2" borderId="0" xfId="0" applyFont="1" applyFill="1" applyAlignment="1"/>
    <xf numFmtId="0" fontId="95" fillId="0" borderId="0" xfId="0" applyFont="1">
      <alignment vertical="center"/>
    </xf>
    <xf numFmtId="0" fontId="96" fillId="2" borderId="0" xfId="0" applyFont="1" applyFill="1" applyAlignment="1"/>
    <xf numFmtId="0" fontId="94" fillId="2" borderId="0" xfId="0" applyFont="1" applyFill="1" applyAlignment="1">
      <alignment horizontal="right"/>
    </xf>
    <xf numFmtId="0" fontId="95" fillId="2" borderId="0" xfId="0" applyFont="1" applyFill="1" applyAlignment="1"/>
    <xf numFmtId="0" fontId="0" fillId="0" borderId="0" xfId="0" applyAlignment="1"/>
    <xf numFmtId="177" fontId="20" fillId="0" borderId="15" xfId="0" applyNumberFormat="1" applyFont="1" applyBorder="1">
      <alignment vertical="center"/>
    </xf>
    <xf numFmtId="177" fontId="20" fillId="0" borderId="16" xfId="0" applyNumberFormat="1" applyFont="1" applyBorder="1">
      <alignment vertical="center"/>
    </xf>
    <xf numFmtId="177" fontId="20" fillId="0" borderId="37" xfId="0" applyNumberFormat="1" applyFont="1" applyBorder="1">
      <alignment vertical="center"/>
    </xf>
    <xf numFmtId="177" fontId="20" fillId="0" borderId="38" xfId="0" applyNumberFormat="1" applyFont="1" applyBorder="1">
      <alignment vertical="center"/>
    </xf>
    <xf numFmtId="177" fontId="20" fillId="0" borderId="39" xfId="0" applyNumberFormat="1" applyFont="1" applyBorder="1">
      <alignment vertical="center"/>
    </xf>
    <xf numFmtId="0" fontId="17" fillId="0" borderId="0" xfId="0" applyFont="1">
      <alignment vertical="center"/>
    </xf>
    <xf numFmtId="0" fontId="22" fillId="0" borderId="6" xfId="0" applyFont="1" applyBorder="1" applyAlignment="1"/>
    <xf numFmtId="0" fontId="24" fillId="0" borderId="0" xfId="0" applyFont="1">
      <alignment vertical="center"/>
    </xf>
    <xf numFmtId="0" fontId="30" fillId="0" borderId="0" xfId="0" applyFont="1" applyAlignment="1"/>
    <xf numFmtId="177" fontId="33" fillId="0" borderId="50" xfId="0" applyNumberFormat="1" applyFont="1" applyBorder="1">
      <alignment vertical="center"/>
    </xf>
    <xf numFmtId="177" fontId="33" fillId="0" borderId="54" xfId="0" applyNumberFormat="1" applyFont="1" applyBorder="1">
      <alignment vertical="center"/>
    </xf>
    <xf numFmtId="177" fontId="33" fillId="0" borderId="56" xfId="0" applyNumberFormat="1" applyFont="1" applyBorder="1">
      <alignment vertical="center"/>
    </xf>
    <xf numFmtId="177" fontId="33" fillId="0" borderId="57" xfId="0" applyNumberFormat="1" applyFont="1" applyBorder="1">
      <alignment vertical="center"/>
    </xf>
    <xf numFmtId="0" fontId="31" fillId="0" borderId="60" xfId="0" applyFont="1" applyBorder="1">
      <alignment vertical="center"/>
    </xf>
    <xf numFmtId="0" fontId="31" fillId="0" borderId="61" xfId="0" applyFont="1" applyBorder="1">
      <alignment vertical="center"/>
    </xf>
    <xf numFmtId="0" fontId="33" fillId="0" borderId="50" xfId="0" applyFont="1" applyBorder="1">
      <alignment vertical="center"/>
    </xf>
    <xf numFmtId="177" fontId="33" fillId="0" borderId="51" xfId="0" applyNumberFormat="1" applyFont="1" applyBorder="1">
      <alignment vertical="center"/>
    </xf>
    <xf numFmtId="0" fontId="33" fillId="0" borderId="56" xfId="0" applyFont="1" applyBorder="1">
      <alignment vertical="center"/>
    </xf>
    <xf numFmtId="177" fontId="33" fillId="0" borderId="62" xfId="0" applyNumberFormat="1" applyFont="1" applyBorder="1">
      <alignment vertical="center"/>
    </xf>
    <xf numFmtId="0" fontId="33" fillId="0" borderId="84" xfId="0" applyFont="1" applyBorder="1">
      <alignment vertical="center"/>
    </xf>
    <xf numFmtId="177" fontId="33" fillId="0" borderId="85" xfId="0" applyNumberFormat="1" applyFont="1" applyBorder="1">
      <alignment vertical="center"/>
    </xf>
    <xf numFmtId="0" fontId="33" fillId="0" borderId="0" xfId="0" applyFont="1">
      <alignment vertical="center"/>
    </xf>
    <xf numFmtId="0" fontId="35" fillId="0" borderId="0" xfId="0" applyFont="1">
      <alignment vertical="center"/>
    </xf>
    <xf numFmtId="0" fontId="53" fillId="0" borderId="0" xfId="0" applyFont="1">
      <alignment vertical="center"/>
    </xf>
    <xf numFmtId="0" fontId="48" fillId="0" borderId="0" xfId="0" applyFont="1">
      <alignment vertical="center"/>
    </xf>
    <xf numFmtId="0" fontId="28" fillId="0" borderId="0" xfId="0" applyFont="1">
      <alignment vertical="center"/>
    </xf>
    <xf numFmtId="0" fontId="27" fillId="0" borderId="0" xfId="0" applyFont="1">
      <alignment vertical="center"/>
    </xf>
    <xf numFmtId="0" fontId="99" fillId="0" borderId="0" xfId="0" applyFont="1" applyAlignment="1">
      <alignment horizontal="left" vertical="center"/>
    </xf>
    <xf numFmtId="0" fontId="79" fillId="0" borderId="0" xfId="0" applyFont="1" applyAlignment="1">
      <alignment horizontal="left" vertical="center" wrapText="1"/>
    </xf>
    <xf numFmtId="0" fontId="100" fillId="0" borderId="0" xfId="2" applyFont="1" applyAlignment="1" applyProtection="1">
      <alignment horizontal="left" vertical="center" wrapText="1"/>
    </xf>
    <xf numFmtId="0" fontId="101" fillId="0" borderId="0" xfId="0" applyFont="1" applyFill="1" applyAlignment="1">
      <alignment horizontal="left" vertical="top" wrapText="1"/>
    </xf>
    <xf numFmtId="0" fontId="99" fillId="0" borderId="0" xfId="0" applyFont="1" applyFill="1" applyAlignment="1">
      <alignment horizontal="left" vertical="center"/>
    </xf>
    <xf numFmtId="0" fontId="103" fillId="6" borderId="0" xfId="0" applyFont="1" applyFill="1" applyAlignment="1">
      <alignment horizontal="left" vertical="center" wrapText="1"/>
    </xf>
    <xf numFmtId="0" fontId="105" fillId="11" borderId="0" xfId="0" applyFont="1" applyFill="1" applyProtection="1">
      <alignment vertical="center"/>
    </xf>
    <xf numFmtId="0" fontId="105" fillId="0" borderId="0" xfId="0" applyFont="1" applyProtection="1">
      <alignment vertical="center"/>
    </xf>
    <xf numFmtId="0" fontId="105" fillId="0" borderId="105" xfId="0" applyFont="1" applyFill="1" applyBorder="1" applyAlignment="1" applyProtection="1">
      <alignment horizontal="left" vertical="center"/>
      <protection locked="0"/>
    </xf>
    <xf numFmtId="0" fontId="105" fillId="0" borderId="106" xfId="0" applyFont="1" applyFill="1" applyBorder="1" applyAlignment="1" applyProtection="1">
      <alignment horizontal="center" vertical="center"/>
      <protection locked="0"/>
    </xf>
    <xf numFmtId="0" fontId="106" fillId="6" borderId="64" xfId="0" applyFont="1" applyFill="1" applyBorder="1" applyAlignment="1" applyProtection="1">
      <alignment horizontal="right" vertical="center" shrinkToFit="1"/>
    </xf>
    <xf numFmtId="0" fontId="106" fillId="14" borderId="119" xfId="0" applyFont="1" applyFill="1" applyBorder="1" applyAlignment="1" applyProtection="1">
      <alignment horizontal="right" vertical="center" shrinkToFit="1"/>
    </xf>
    <xf numFmtId="0" fontId="106" fillId="6" borderId="39" xfId="0" applyFont="1" applyFill="1" applyBorder="1" applyAlignment="1" applyProtection="1">
      <alignment horizontal="right" vertical="center" shrinkToFit="1"/>
    </xf>
    <xf numFmtId="0" fontId="106" fillId="14" borderId="116" xfId="0" applyFont="1" applyFill="1" applyBorder="1" applyAlignment="1" applyProtection="1">
      <alignment horizontal="right" vertical="center" shrinkToFit="1"/>
    </xf>
    <xf numFmtId="0" fontId="106" fillId="6" borderId="118" xfId="0" applyFont="1" applyFill="1" applyBorder="1" applyAlignment="1" applyProtection="1">
      <alignment horizontal="right" vertical="center" shrinkToFit="1"/>
    </xf>
    <xf numFmtId="0" fontId="106" fillId="14" borderId="40" xfId="0" applyFont="1" applyFill="1" applyBorder="1" applyAlignment="1" applyProtection="1">
      <alignment horizontal="right" vertical="center" shrinkToFit="1"/>
    </xf>
    <xf numFmtId="0" fontId="106" fillId="14" borderId="21" xfId="0" applyFont="1" applyFill="1" applyBorder="1" applyAlignment="1" applyProtection="1">
      <alignment horizontal="right" vertical="center" shrinkToFit="1"/>
    </xf>
    <xf numFmtId="0" fontId="103" fillId="0" borderId="14" xfId="0" applyFont="1" applyBorder="1" applyProtection="1">
      <alignment vertical="center"/>
    </xf>
    <xf numFmtId="0" fontId="99" fillId="0" borderId="0" xfId="0" applyFont="1" applyProtection="1">
      <alignment vertical="center"/>
    </xf>
    <xf numFmtId="10" fontId="103" fillId="0" borderId="15" xfId="0" applyNumberFormat="1" applyFont="1" applyBorder="1" applyProtection="1">
      <alignment vertical="center"/>
    </xf>
    <xf numFmtId="0" fontId="113" fillId="12" borderId="0" xfId="2" applyFont="1" applyFill="1" applyAlignment="1" applyProtection="1">
      <alignment vertical="center"/>
    </xf>
    <xf numFmtId="0" fontId="106" fillId="6" borderId="117" xfId="0" applyFont="1" applyFill="1" applyBorder="1" applyAlignment="1" applyProtection="1">
      <alignment vertical="center" shrinkToFit="1"/>
    </xf>
    <xf numFmtId="0" fontId="106" fillId="6" borderId="117" xfId="0" applyFont="1" applyFill="1" applyBorder="1" applyAlignment="1" applyProtection="1">
      <alignment horizontal="left" vertical="center" shrinkToFit="1"/>
    </xf>
    <xf numFmtId="0" fontId="104" fillId="0" borderId="14" xfId="0" applyFont="1" applyBorder="1" applyAlignment="1" applyProtection="1">
      <alignment horizontal="right" vertical="center" shrinkToFit="1"/>
    </xf>
    <xf numFmtId="0" fontId="103" fillId="0" borderId="14" xfId="0" applyFont="1" applyBorder="1" applyAlignment="1" applyProtection="1">
      <alignment vertical="center" shrinkToFit="1"/>
    </xf>
    <xf numFmtId="0" fontId="104" fillId="0" borderId="15" xfId="0" applyFont="1" applyBorder="1" applyAlignment="1" applyProtection="1">
      <alignment horizontal="right" vertical="center" shrinkToFit="1"/>
    </xf>
    <xf numFmtId="10" fontId="103" fillId="0" borderId="15" xfId="0" applyNumberFormat="1" applyFont="1" applyBorder="1" applyAlignment="1" applyProtection="1">
      <alignment vertical="center" shrinkToFit="1"/>
    </xf>
    <xf numFmtId="10" fontId="106" fillId="11" borderId="35" xfId="0" applyNumberFormat="1" applyFont="1" applyFill="1" applyBorder="1" applyAlignment="1" applyProtection="1">
      <alignment vertical="center" shrinkToFit="1"/>
    </xf>
    <xf numFmtId="10" fontId="106" fillId="0" borderId="27" xfId="0" applyNumberFormat="1" applyFont="1" applyFill="1" applyBorder="1" applyAlignment="1" applyProtection="1">
      <alignment vertical="center" shrinkToFit="1"/>
    </xf>
    <xf numFmtId="10" fontId="106" fillId="11" borderId="40" xfId="0" applyNumberFormat="1" applyFont="1" applyFill="1" applyBorder="1" applyAlignment="1" applyProtection="1">
      <alignment vertical="center" shrinkToFit="1"/>
      <protection locked="0"/>
    </xf>
    <xf numFmtId="0" fontId="99" fillId="14" borderId="0" xfId="0" applyFont="1" applyFill="1" applyBorder="1" applyAlignment="1" applyProtection="1">
      <alignment vertical="center" shrinkToFit="1"/>
    </xf>
    <xf numFmtId="10" fontId="106" fillId="0" borderId="20" xfId="0" applyNumberFormat="1" applyFont="1" applyFill="1" applyBorder="1" applyAlignment="1" applyProtection="1">
      <alignment vertical="center" shrinkToFit="1"/>
    </xf>
    <xf numFmtId="10" fontId="106" fillId="4" borderId="35" xfId="0" applyNumberFormat="1" applyFont="1" applyFill="1" applyBorder="1" applyAlignment="1" applyProtection="1">
      <alignment vertical="center" shrinkToFit="1"/>
    </xf>
    <xf numFmtId="0" fontId="99" fillId="14" borderId="14" xfId="0" applyFont="1" applyFill="1" applyBorder="1" applyAlignment="1" applyProtection="1">
      <alignment vertical="center" shrinkToFit="1"/>
    </xf>
    <xf numFmtId="0" fontId="106" fillId="11" borderId="35" xfId="0" applyFont="1" applyFill="1" applyBorder="1" applyAlignment="1" applyProtection="1">
      <alignment horizontal="center" vertical="center" shrinkToFit="1"/>
    </xf>
    <xf numFmtId="0" fontId="4" fillId="0" borderId="75" xfId="0" applyFont="1" applyBorder="1" applyAlignment="1">
      <alignment horizontal="center" vertical="center" wrapText="1"/>
    </xf>
    <xf numFmtId="0" fontId="4" fillId="0" borderId="3" xfId="0" applyFont="1" applyBorder="1" applyAlignment="1">
      <alignment horizontal="right" vertical="center" wrapText="1"/>
    </xf>
    <xf numFmtId="0" fontId="3" fillId="0" borderId="75" xfId="0" applyFont="1" applyBorder="1" applyAlignment="1">
      <alignment horizontal="center" vertical="center" wrapText="1"/>
    </xf>
    <xf numFmtId="0" fontId="3" fillId="0" borderId="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right" vertical="center" wrapText="1"/>
    </xf>
    <xf numFmtId="0" fontId="4" fillId="0" borderId="0" xfId="0" applyFont="1">
      <alignment vertical="center"/>
    </xf>
    <xf numFmtId="0" fontId="105" fillId="3" borderId="0" xfId="0" applyFont="1" applyFill="1" applyBorder="1" applyProtection="1">
      <alignment vertical="center"/>
    </xf>
    <xf numFmtId="0" fontId="110" fillId="6" borderId="0" xfId="0" applyFont="1" applyFill="1" applyBorder="1" applyAlignment="1" applyProtection="1">
      <alignment horizontal="right" vertical="center"/>
    </xf>
    <xf numFmtId="0" fontId="104" fillId="0" borderId="0" xfId="0" applyFont="1" applyProtection="1">
      <alignment vertical="center"/>
    </xf>
    <xf numFmtId="0" fontId="99" fillId="6" borderId="0" xfId="0" applyFont="1" applyFill="1" applyAlignment="1" applyProtection="1">
      <alignment horizontal="right" vertical="center"/>
    </xf>
    <xf numFmtId="0" fontId="106" fillId="11" borderId="15" xfId="0" applyFont="1" applyFill="1" applyBorder="1" applyAlignment="1" applyProtection="1">
      <alignment horizontal="right" vertical="center" shrinkToFit="1"/>
    </xf>
    <xf numFmtId="179" fontId="99" fillId="0" borderId="0" xfId="0" applyNumberFormat="1" applyFont="1" applyAlignment="1" applyProtection="1">
      <alignment horizontal="right" vertical="center"/>
    </xf>
    <xf numFmtId="0" fontId="106" fillId="0" borderId="15" xfId="0" applyFont="1" applyFill="1" applyBorder="1" applyAlignment="1" applyProtection="1">
      <alignment horizontal="right" vertical="center" shrinkToFit="1"/>
    </xf>
    <xf numFmtId="0" fontId="106" fillId="11" borderId="35" xfId="0" applyFont="1" applyFill="1" applyBorder="1" applyAlignment="1" applyProtection="1">
      <alignment horizontal="right" vertical="center" shrinkToFit="1"/>
    </xf>
    <xf numFmtId="0" fontId="106" fillId="4" borderId="15" xfId="0" applyFont="1" applyFill="1" applyBorder="1" applyAlignment="1" applyProtection="1">
      <alignment horizontal="right" vertical="center" shrinkToFit="1"/>
    </xf>
    <xf numFmtId="0" fontId="105" fillId="3" borderId="0" xfId="0" applyFont="1" applyFill="1" applyProtection="1">
      <alignment vertical="center"/>
    </xf>
    <xf numFmtId="0" fontId="105" fillId="11" borderId="0" xfId="0" applyFont="1" applyFill="1" applyBorder="1" applyAlignment="1" applyProtection="1">
      <alignment vertical="center"/>
    </xf>
    <xf numFmtId="0" fontId="105" fillId="3" borderId="0" xfId="0" applyFont="1" applyFill="1" applyAlignment="1" applyProtection="1">
      <alignment horizontal="center" vertical="center"/>
    </xf>
    <xf numFmtId="0" fontId="105" fillId="0" borderId="0" xfId="0" applyFont="1" applyAlignment="1" applyProtection="1">
      <alignment horizontal="center" vertical="center"/>
    </xf>
    <xf numFmtId="0" fontId="99" fillId="11" borderId="0" xfId="0" applyFont="1" applyFill="1" applyProtection="1">
      <alignment vertical="center"/>
    </xf>
    <xf numFmtId="0" fontId="81" fillId="6" borderId="35" xfId="0" applyFont="1" applyFill="1" applyBorder="1" applyAlignment="1" applyProtection="1">
      <alignment horizontal="right" vertical="center" shrinkToFit="1"/>
    </xf>
    <xf numFmtId="0" fontId="81" fillId="0" borderId="108" xfId="0" applyFont="1" applyBorder="1" applyAlignment="1" applyProtection="1">
      <alignment vertical="center" shrinkToFit="1"/>
    </xf>
    <xf numFmtId="0" fontId="103" fillId="0" borderId="0" xfId="0" applyFont="1" applyProtection="1">
      <alignment vertical="center"/>
    </xf>
    <xf numFmtId="0" fontId="105" fillId="0" borderId="0" xfId="0" applyFont="1" applyAlignment="1" applyProtection="1">
      <alignment vertical="center"/>
    </xf>
    <xf numFmtId="0" fontId="105" fillId="3" borderId="0" xfId="0" applyFont="1" applyFill="1" applyAlignment="1" applyProtection="1">
      <alignment vertical="center"/>
    </xf>
    <xf numFmtId="0" fontId="106" fillId="5" borderId="15" xfId="0" applyFont="1" applyFill="1" applyBorder="1" applyAlignment="1" applyProtection="1">
      <alignment horizontal="center" vertical="center"/>
    </xf>
    <xf numFmtId="0" fontId="99" fillId="5" borderId="15" xfId="0" applyFont="1" applyFill="1" applyBorder="1" applyAlignment="1" applyProtection="1">
      <alignment horizontal="center" vertical="center"/>
    </xf>
    <xf numFmtId="0" fontId="102" fillId="6" borderId="15" xfId="0" applyFont="1" applyFill="1" applyBorder="1" applyAlignment="1" applyProtection="1">
      <alignment horizontal="center" vertical="center"/>
    </xf>
    <xf numFmtId="178" fontId="106" fillId="3" borderId="15" xfId="0" applyNumberFormat="1" applyFont="1" applyFill="1" applyBorder="1" applyAlignment="1" applyProtection="1">
      <alignment horizontal="center" vertical="center"/>
    </xf>
    <xf numFmtId="178" fontId="99" fillId="3" borderId="15" xfId="0" applyNumberFormat="1" applyFont="1" applyFill="1" applyBorder="1" applyAlignment="1" applyProtection="1">
      <alignment horizontal="center" vertical="center"/>
    </xf>
    <xf numFmtId="178" fontId="102" fillId="6" borderId="15" xfId="0" applyNumberFormat="1" applyFont="1" applyFill="1" applyBorder="1" applyAlignment="1" applyProtection="1">
      <alignment horizontal="center" vertical="center"/>
    </xf>
    <xf numFmtId="178" fontId="106" fillId="3" borderId="0" xfId="0" applyNumberFormat="1" applyFont="1" applyFill="1" applyBorder="1" applyAlignment="1" applyProtection="1">
      <alignment horizontal="center" vertical="center"/>
    </xf>
    <xf numFmtId="178" fontId="81" fillId="3" borderId="0" xfId="0" applyNumberFormat="1" applyFont="1" applyFill="1" applyBorder="1" applyAlignment="1" applyProtection="1">
      <alignment horizontal="center" vertical="center"/>
    </xf>
    <xf numFmtId="0" fontId="107" fillId="0" borderId="0" xfId="0" applyFont="1" applyAlignment="1" applyProtection="1">
      <alignment horizontal="left" vertical="center"/>
    </xf>
    <xf numFmtId="179" fontId="81" fillId="0" borderId="0" xfId="0" applyNumberFormat="1" applyFont="1" applyAlignment="1" applyProtection="1">
      <alignment horizontal="right" vertical="center"/>
    </xf>
    <xf numFmtId="0" fontId="99" fillId="12" borderId="0" xfId="0" applyFont="1" applyFill="1" applyProtection="1">
      <alignment vertical="center"/>
    </xf>
    <xf numFmtId="0" fontId="81" fillId="0" borderId="0" xfId="0" applyFont="1" applyProtection="1">
      <alignment vertical="center"/>
    </xf>
    <xf numFmtId="0" fontId="81" fillId="12" borderId="0" xfId="0" applyFont="1" applyFill="1" applyAlignment="1" applyProtection="1">
      <alignment horizontal="right" vertical="center"/>
    </xf>
    <xf numFmtId="0" fontId="81" fillId="12" borderId="0" xfId="0" applyFont="1" applyFill="1" applyProtection="1">
      <alignment vertical="center"/>
    </xf>
    <xf numFmtId="179" fontId="105" fillId="9" borderId="15" xfId="1" applyNumberFormat="1" applyFont="1" applyFill="1" applyBorder="1" applyAlignment="1" applyProtection="1">
      <alignment horizontal="right"/>
    </xf>
    <xf numFmtId="0" fontId="99" fillId="0" borderId="0" xfId="0" applyFont="1" applyAlignment="1" applyProtection="1">
      <alignment horizontal="center" vertical="center" shrinkToFit="1"/>
    </xf>
    <xf numFmtId="0" fontId="112" fillId="7" borderId="15" xfId="0" applyFont="1" applyFill="1" applyBorder="1" applyAlignment="1" applyProtection="1">
      <alignment horizontal="center" vertical="center" shrinkToFit="1"/>
    </xf>
    <xf numFmtId="0" fontId="99" fillId="0" borderId="15" xfId="0" applyFont="1" applyBorder="1" applyAlignment="1" applyProtection="1">
      <alignment horizontal="center" vertical="center" shrinkToFit="1"/>
    </xf>
    <xf numFmtId="179" fontId="99" fillId="3" borderId="15" xfId="0" applyNumberFormat="1" applyFont="1" applyFill="1" applyBorder="1" applyAlignment="1" applyProtection="1">
      <alignment horizontal="right" vertical="center" shrinkToFit="1"/>
    </xf>
    <xf numFmtId="179" fontId="99" fillId="0" borderId="0" xfId="0" applyNumberFormat="1" applyFont="1" applyAlignment="1" applyProtection="1">
      <alignment horizontal="right" vertical="center" shrinkToFit="1"/>
    </xf>
    <xf numFmtId="179" fontId="99" fillId="8" borderId="15" xfId="0" applyNumberFormat="1" applyFont="1" applyFill="1" applyBorder="1" applyAlignment="1" applyProtection="1">
      <alignment horizontal="right" vertical="center" shrinkToFit="1"/>
    </xf>
    <xf numFmtId="179" fontId="99" fillId="0" borderId="15" xfId="0" applyNumberFormat="1" applyFont="1" applyBorder="1" applyAlignment="1" applyProtection="1">
      <alignment horizontal="right" vertical="center" shrinkToFit="1"/>
    </xf>
    <xf numFmtId="179" fontId="105" fillId="13" borderId="16" xfId="1" applyNumberFormat="1" applyFont="1" applyFill="1" applyBorder="1" applyAlignment="1" applyProtection="1">
      <alignment horizontal="right" shrinkToFit="1"/>
    </xf>
    <xf numFmtId="179" fontId="105" fillId="13" borderId="15" xfId="1" applyNumberFormat="1" applyFont="1" applyFill="1" applyBorder="1" applyAlignment="1" applyProtection="1">
      <alignment horizontal="right" shrinkToFit="1"/>
    </xf>
    <xf numFmtId="179" fontId="105" fillId="9" borderId="16" xfId="1" applyNumberFormat="1" applyFont="1" applyFill="1" applyBorder="1" applyAlignment="1" applyProtection="1">
      <alignment horizontal="right" shrinkToFit="1"/>
    </xf>
    <xf numFmtId="179" fontId="105" fillId="9" borderId="15" xfId="1" applyNumberFormat="1" applyFont="1" applyFill="1" applyBorder="1" applyAlignment="1" applyProtection="1">
      <alignment horizontal="right" shrinkToFit="1"/>
    </xf>
    <xf numFmtId="0" fontId="22" fillId="0" borderId="0" xfId="0" applyFont="1" applyAlignment="1"/>
    <xf numFmtId="0" fontId="22" fillId="0" borderId="0" xfId="0" applyFont="1" applyAlignment="1">
      <alignment horizontal="left" vertical="center"/>
    </xf>
    <xf numFmtId="0" fontId="109" fillId="6" borderId="109" xfId="0" applyFont="1" applyFill="1" applyBorder="1" applyProtection="1">
      <alignment vertical="center"/>
    </xf>
    <xf numFmtId="0" fontId="111" fillId="11" borderId="120" xfId="0" applyFont="1" applyFill="1" applyBorder="1" applyAlignment="1" applyProtection="1">
      <alignment horizontal="center" vertical="center" shrinkToFit="1"/>
    </xf>
    <xf numFmtId="0" fontId="106" fillId="0" borderId="120" xfId="0" applyFont="1" applyFill="1" applyBorder="1" applyAlignment="1" applyProtection="1">
      <alignment horizontal="center" vertical="center" shrinkToFit="1"/>
      <protection locked="0"/>
    </xf>
    <xf numFmtId="0" fontId="106" fillId="0" borderId="107" xfId="0" applyFont="1" applyFill="1" applyBorder="1" applyAlignment="1" applyProtection="1">
      <alignment horizontal="center" vertical="center" shrinkToFit="1"/>
      <protection locked="0"/>
    </xf>
    <xf numFmtId="0" fontId="50" fillId="0" borderId="0" xfId="2" applyAlignment="1" applyProtection="1">
      <alignment vertical="center"/>
    </xf>
    <xf numFmtId="0" fontId="99" fillId="0" borderId="0" xfId="0" applyFont="1" applyAlignment="1" applyProtection="1">
      <alignment horizontal="right" vertical="center"/>
    </xf>
    <xf numFmtId="0" fontId="0" fillId="0" borderId="0" xfId="0" applyAlignment="1">
      <alignment vertical="center" wrapText="1"/>
    </xf>
    <xf numFmtId="0" fontId="0" fillId="6" borderId="0" xfId="0" applyFill="1" applyAlignment="1">
      <alignment vertical="center" wrapText="1"/>
    </xf>
    <xf numFmtId="0" fontId="114" fillId="0" borderId="0" xfId="0" applyFont="1">
      <alignment vertical="center"/>
    </xf>
    <xf numFmtId="0" fontId="114" fillId="0" borderId="0" xfId="0" applyFont="1" applyAlignment="1">
      <alignment horizontal="center" vertical="center"/>
    </xf>
    <xf numFmtId="0" fontId="114" fillId="0" borderId="15" xfId="0" applyFont="1" applyBorder="1" applyAlignment="1">
      <alignment vertical="center" wrapText="1"/>
    </xf>
    <xf numFmtId="0" fontId="114" fillId="0" borderId="15" xfId="0" applyFont="1" applyBorder="1" applyAlignment="1">
      <alignment horizontal="center" vertical="center" wrapText="1"/>
    </xf>
    <xf numFmtId="0" fontId="114" fillId="0" borderId="0" xfId="0" applyFont="1" applyAlignment="1">
      <alignment vertical="center" wrapText="1"/>
    </xf>
    <xf numFmtId="0" fontId="114" fillId="0" borderId="15" xfId="0" applyFont="1" applyBorder="1">
      <alignment vertical="center"/>
    </xf>
    <xf numFmtId="0" fontId="114" fillId="0" borderId="15" xfId="0" applyFont="1" applyBorder="1" applyAlignment="1">
      <alignment horizontal="center" vertical="center"/>
    </xf>
    <xf numFmtId="179" fontId="105" fillId="0" borderId="15" xfId="1" applyNumberFormat="1" applyFont="1" applyFill="1" applyBorder="1" applyAlignment="1" applyProtection="1">
      <alignment horizontal="right" shrinkToFit="1"/>
    </xf>
    <xf numFmtId="179" fontId="99" fillId="0" borderId="35" xfId="0" applyNumberFormat="1" applyFont="1" applyBorder="1" applyAlignment="1" applyProtection="1">
      <alignment horizontal="right" vertical="center"/>
    </xf>
    <xf numFmtId="179" fontId="105" fillId="13" borderId="35" xfId="1" applyNumberFormat="1" applyFont="1" applyFill="1" applyBorder="1" applyAlignment="1" applyProtection="1">
      <alignment horizontal="right"/>
    </xf>
    <xf numFmtId="179" fontId="105" fillId="9" borderId="35" xfId="1" applyNumberFormat="1" applyFont="1" applyFill="1" applyBorder="1" applyAlignment="1" applyProtection="1">
      <alignment horizontal="right"/>
    </xf>
    <xf numFmtId="179" fontId="105" fillId="0" borderId="15" xfId="0" applyNumberFormat="1" applyFont="1" applyFill="1" applyBorder="1" applyAlignment="1" applyProtection="1">
      <alignment horizontal="right" vertical="center" shrinkToFit="1"/>
    </xf>
    <xf numFmtId="0" fontId="99" fillId="0" borderId="15" xfId="0" applyFont="1" applyBorder="1" applyProtection="1">
      <alignment vertical="center"/>
    </xf>
    <xf numFmtId="0" fontId="86" fillId="2" borderId="0" xfId="0" applyFont="1" applyFill="1" applyAlignment="1">
      <alignment horizontal="left" wrapText="1"/>
    </xf>
    <xf numFmtId="0" fontId="106" fillId="4" borderId="110" xfId="0" applyFont="1" applyFill="1" applyBorder="1" applyAlignment="1" applyProtection="1">
      <alignment horizontal="left" vertical="center" shrinkToFit="1"/>
    </xf>
    <xf numFmtId="0" fontId="106" fillId="4" borderId="36" xfId="0" applyFont="1" applyFill="1" applyBorder="1" applyAlignment="1" applyProtection="1">
      <alignment horizontal="left" vertical="center" shrinkToFit="1"/>
    </xf>
    <xf numFmtId="0" fontId="81" fillId="14" borderId="119" xfId="0" applyFont="1" applyFill="1" applyBorder="1" applyAlignment="1" applyProtection="1">
      <alignment horizontal="center" vertical="center" shrinkToFit="1"/>
    </xf>
    <xf numFmtId="0" fontId="81" fillId="14" borderId="116" xfId="0" applyFont="1" applyFill="1" applyBorder="1" applyAlignment="1" applyProtection="1">
      <alignment horizontal="center" vertical="center" shrinkToFit="1"/>
    </xf>
    <xf numFmtId="0" fontId="106" fillId="14" borderId="117" xfId="0" applyFont="1" applyFill="1" applyBorder="1" applyAlignment="1" applyProtection="1">
      <alignment horizontal="left" vertical="center" shrinkToFit="1"/>
    </xf>
    <xf numFmtId="0" fontId="106" fillId="14" borderId="121" xfId="0" applyFont="1" applyFill="1" applyBorder="1" applyAlignment="1" applyProtection="1">
      <alignment horizontal="left" vertical="center" shrinkToFit="1"/>
    </xf>
    <xf numFmtId="0" fontId="106" fillId="6" borderId="117" xfId="0" applyFont="1" applyFill="1" applyBorder="1" applyAlignment="1" applyProtection="1">
      <alignment horizontal="center" vertical="center" shrinkToFit="1"/>
    </xf>
    <xf numFmtId="0" fontId="106" fillId="6" borderId="118" xfId="0" applyFont="1" applyFill="1" applyBorder="1" applyAlignment="1" applyProtection="1">
      <alignment horizontal="center" vertical="center" shrinkToFit="1"/>
    </xf>
    <xf numFmtId="0" fontId="109" fillId="0" borderId="66" xfId="0" applyFont="1" applyFill="1" applyBorder="1" applyAlignment="1" applyProtection="1">
      <alignment horizontal="center" vertical="center"/>
    </xf>
    <xf numFmtId="0" fontId="106" fillId="11" borderId="110" xfId="0" applyFont="1" applyFill="1" applyBorder="1" applyAlignment="1" applyProtection="1">
      <alignment vertical="center" shrinkToFit="1"/>
    </xf>
    <xf numFmtId="0" fontId="106" fillId="11" borderId="16" xfId="0" applyFont="1" applyFill="1" applyBorder="1" applyAlignment="1" applyProtection="1">
      <alignment vertical="center" shrinkToFit="1"/>
    </xf>
    <xf numFmtId="0" fontId="106" fillId="11" borderId="15" xfId="0" applyFont="1" applyFill="1" applyBorder="1" applyAlignment="1" applyProtection="1">
      <alignment vertical="center" shrinkToFit="1"/>
    </xf>
    <xf numFmtId="0" fontId="106" fillId="11" borderId="35" xfId="0" applyFont="1" applyFill="1" applyBorder="1" applyAlignment="1" applyProtection="1">
      <alignment vertical="center" shrinkToFit="1"/>
    </xf>
    <xf numFmtId="0" fontId="106" fillId="0" borderId="16" xfId="0" applyFont="1" applyFill="1" applyBorder="1" applyAlignment="1" applyProtection="1">
      <alignment vertical="center" shrinkToFit="1"/>
    </xf>
    <xf numFmtId="0" fontId="106" fillId="0" borderId="15" xfId="0" applyFont="1" applyFill="1" applyBorder="1" applyAlignment="1" applyProtection="1">
      <alignment vertical="center" shrinkToFit="1"/>
    </xf>
    <xf numFmtId="0" fontId="106" fillId="0" borderId="35" xfId="0" applyFont="1" applyFill="1" applyBorder="1" applyAlignment="1" applyProtection="1">
      <alignment vertical="center" shrinkToFit="1"/>
    </xf>
    <xf numFmtId="0" fontId="109" fillId="6" borderId="13" xfId="0" applyFont="1" applyFill="1" applyBorder="1" applyAlignment="1" applyProtection="1">
      <alignment horizontal="right" vertical="center" shrinkToFit="1"/>
    </xf>
    <xf numFmtId="0" fontId="109" fillId="6" borderId="42" xfId="0" applyFont="1" applyFill="1" applyBorder="1" applyAlignment="1" applyProtection="1">
      <alignment horizontal="right" vertical="center" shrinkToFit="1"/>
    </xf>
    <xf numFmtId="0" fontId="106" fillId="11" borderId="16" xfId="0" applyFont="1" applyFill="1" applyBorder="1" applyAlignment="1" applyProtection="1">
      <alignment horizontal="center" vertical="center" shrinkToFit="1"/>
    </xf>
    <xf numFmtId="0" fontId="106" fillId="11" borderId="14" xfId="0" applyFont="1" applyFill="1" applyBorder="1" applyAlignment="1" applyProtection="1">
      <alignment horizontal="center" vertical="center" shrinkToFit="1"/>
    </xf>
    <xf numFmtId="0" fontId="106" fillId="11" borderId="35" xfId="0" applyFont="1" applyFill="1" applyBorder="1" applyAlignment="1" applyProtection="1">
      <alignment horizontal="center" vertical="center" shrinkToFit="1"/>
    </xf>
    <xf numFmtId="0" fontId="106" fillId="0" borderId="110" xfId="0" applyFont="1" applyFill="1" applyBorder="1" applyAlignment="1" applyProtection="1">
      <alignment horizontal="left" vertical="center" shrinkToFit="1"/>
    </xf>
    <xf numFmtId="0" fontId="106" fillId="0" borderId="36" xfId="0" applyFont="1" applyFill="1" applyBorder="1" applyAlignment="1" applyProtection="1">
      <alignment horizontal="left" vertical="center" shrinkToFit="1"/>
    </xf>
    <xf numFmtId="0" fontId="38" fillId="0" borderId="0" xfId="0" applyFont="1" applyAlignment="1">
      <alignment horizontal="center" vertical="center"/>
    </xf>
    <xf numFmtId="0" fontId="14" fillId="0" borderId="4" xfId="0" applyFont="1" applyBorder="1" applyAlignment="1">
      <alignment horizontal="center" vertical="center"/>
    </xf>
    <xf numFmtId="0" fontId="17" fillId="0" borderId="31" xfId="0" applyFont="1" applyBorder="1" applyAlignment="1">
      <alignment horizontal="left" vertical="top"/>
    </xf>
    <xf numFmtId="0" fontId="17" fillId="0" borderId="34" xfId="0" applyFont="1" applyBorder="1" applyAlignment="1">
      <alignment horizontal="left" vertical="top"/>
    </xf>
    <xf numFmtId="0" fontId="17" fillId="0" borderId="34" xfId="0" applyFont="1" applyBorder="1" applyAlignment="1"/>
    <xf numFmtId="0" fontId="17" fillId="0" borderId="10" xfId="0" applyFont="1" applyBorder="1" applyAlignment="1">
      <alignment horizontal="center" vertical="distributed"/>
    </xf>
    <xf numFmtId="0" fontId="17" fillId="0" borderId="11" xfId="0" applyFont="1" applyBorder="1" applyAlignment="1">
      <alignment horizontal="center" vertical="distributed"/>
    </xf>
    <xf numFmtId="0" fontId="17" fillId="0" borderId="12" xfId="0" applyFont="1" applyBorder="1" applyAlignment="1">
      <alignment horizontal="center" vertical="distributed"/>
    </xf>
    <xf numFmtId="0" fontId="17" fillId="0" borderId="32" xfId="0" applyFont="1" applyBorder="1" applyAlignment="1">
      <alignment horizontal="distributed"/>
    </xf>
    <xf numFmtId="0" fontId="17" fillId="0" borderId="33" xfId="0" applyFont="1" applyBorder="1" applyAlignment="1">
      <alignment horizontal="distributed"/>
    </xf>
    <xf numFmtId="177" fontId="17" fillId="0" borderId="15" xfId="0" applyNumberFormat="1" applyFont="1" applyBorder="1" applyAlignment="1">
      <alignment horizontal="distributed" vertical="center"/>
    </xf>
    <xf numFmtId="177" fontId="17" fillId="0" borderId="35" xfId="0" applyNumberFormat="1" applyFont="1" applyBorder="1" applyAlignment="1">
      <alignment horizontal="distributed" vertical="center"/>
    </xf>
    <xf numFmtId="177" fontId="17" fillId="0" borderId="16" xfId="0" applyNumberFormat="1" applyFont="1" applyBorder="1" applyAlignment="1">
      <alignment horizontal="distributed" vertical="center"/>
    </xf>
    <xf numFmtId="0" fontId="0" fillId="0" borderId="36" xfId="0" applyBorder="1" applyAlignment="1">
      <alignment horizontal="distributed" vertical="center"/>
    </xf>
    <xf numFmtId="177" fontId="19" fillId="0" borderId="15" xfId="0" applyNumberFormat="1" applyFont="1" applyBorder="1" applyAlignment="1">
      <alignment horizontal="distributed" vertical="center"/>
    </xf>
    <xf numFmtId="0" fontId="17" fillId="0" borderId="10" xfId="0" applyFont="1" applyBorder="1" applyAlignment="1">
      <alignment horizontal="distributed" vertical="center"/>
    </xf>
    <xf numFmtId="0" fontId="17" fillId="0" borderId="12" xfId="0" applyFont="1" applyBorder="1" applyAlignment="1">
      <alignment horizontal="distributed" vertical="center"/>
    </xf>
    <xf numFmtId="0" fontId="17" fillId="0" borderId="40" xfId="0" applyFont="1" applyBorder="1">
      <alignment vertical="center"/>
    </xf>
    <xf numFmtId="0" fontId="17" fillId="0" borderId="41" xfId="0" applyFont="1" applyBorder="1">
      <alignment vertical="center"/>
    </xf>
    <xf numFmtId="0" fontId="17" fillId="0" borderId="1" xfId="0" applyFont="1" applyBorder="1">
      <alignment vertical="center"/>
    </xf>
    <xf numFmtId="0" fontId="17" fillId="0" borderId="13" xfId="0" applyFont="1" applyBorder="1" applyAlignment="1">
      <alignment horizontal="left" vertical="center"/>
    </xf>
    <xf numFmtId="0" fontId="17" fillId="0" borderId="34" xfId="0" applyFont="1" applyBorder="1" applyAlignment="1">
      <alignment horizontal="left" vertical="center"/>
    </xf>
    <xf numFmtId="0" fontId="17" fillId="0" borderId="34" xfId="0" applyFont="1" applyBorder="1">
      <alignment vertical="center"/>
    </xf>
    <xf numFmtId="177" fontId="19" fillId="0" borderId="35" xfId="0" applyNumberFormat="1" applyFont="1" applyBorder="1" applyAlignment="1">
      <alignment horizontal="distributed" vertical="center"/>
    </xf>
    <xf numFmtId="0" fontId="22" fillId="0" borderId="0" xfId="0" applyFont="1" applyAlignment="1"/>
    <xf numFmtId="0" fontId="22" fillId="0" borderId="0" xfId="0" applyFont="1" applyAlignment="1">
      <alignment horizontal="left" vertical="center"/>
    </xf>
    <xf numFmtId="0" fontId="44"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horizontal="left"/>
    </xf>
    <xf numFmtId="0" fontId="31" fillId="0" borderId="43" xfId="0" applyFont="1" applyBorder="1" applyAlignment="1">
      <alignment horizontal="left" vertical="top"/>
    </xf>
    <xf numFmtId="0" fontId="31" fillId="0" borderId="49" xfId="0" applyFont="1" applyBorder="1" applyAlignment="1">
      <alignment horizontal="left" vertical="top"/>
    </xf>
    <xf numFmtId="0" fontId="31" fillId="0" borderId="49" xfId="0" applyFont="1" applyBorder="1" applyAlignment="1"/>
    <xf numFmtId="0" fontId="31" fillId="0" borderId="44" xfId="0" applyFont="1" applyBorder="1" applyAlignment="1">
      <alignment horizontal="distributed" vertical="center"/>
    </xf>
    <xf numFmtId="0" fontId="31"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distributed"/>
    </xf>
    <xf numFmtId="0" fontId="31" fillId="0" borderId="48" xfId="0" applyFont="1" applyBorder="1" applyAlignment="1">
      <alignment horizontal="distributed"/>
    </xf>
    <xf numFmtId="177" fontId="31" fillId="0" borderId="50" xfId="0" applyNumberFormat="1" applyFont="1" applyBorder="1" applyAlignment="1">
      <alignment horizontal="distributed" vertical="center"/>
    </xf>
    <xf numFmtId="177" fontId="31" fillId="0" borderId="51" xfId="0" applyNumberFormat="1" applyFont="1" applyBorder="1" applyAlignment="1">
      <alignment horizontal="distributed" vertical="center"/>
    </xf>
    <xf numFmtId="177" fontId="31" fillId="0" borderId="52" xfId="0" applyNumberFormat="1" applyFont="1" applyBorder="1" applyAlignment="1">
      <alignment horizontal="distributed" vertical="center"/>
    </xf>
    <xf numFmtId="0" fontId="0" fillId="0" borderId="53" xfId="0" applyBorder="1" applyAlignment="1">
      <alignment horizontal="distributed" vertical="center"/>
    </xf>
    <xf numFmtId="0" fontId="31" fillId="0" borderId="43" xfId="0" applyFont="1" applyBorder="1" applyAlignment="1">
      <alignment horizontal="left" vertical="center"/>
    </xf>
    <xf numFmtId="0" fontId="31" fillId="0" borderId="49" xfId="0" applyFont="1" applyBorder="1" applyAlignment="1">
      <alignment horizontal="left" vertical="center"/>
    </xf>
    <xf numFmtId="0" fontId="31" fillId="0" borderId="49" xfId="0" applyFont="1" applyBorder="1">
      <alignment vertical="center"/>
    </xf>
    <xf numFmtId="0" fontId="31" fillId="0" borderId="47" xfId="0" applyFont="1" applyBorder="1" applyAlignment="1">
      <alignment horizontal="distributed" vertical="center"/>
    </xf>
    <xf numFmtId="0" fontId="31" fillId="0" borderId="46" xfId="0" applyFont="1" applyBorder="1" applyAlignment="1">
      <alignment horizontal="distributed" vertical="center"/>
    </xf>
    <xf numFmtId="0" fontId="31" fillId="0" borderId="58" xfId="0" applyFont="1" applyBorder="1">
      <alignment vertical="center"/>
    </xf>
    <xf numFmtId="0" fontId="31" fillId="0" borderId="59" xfId="0" applyFont="1" applyBorder="1">
      <alignment vertical="center"/>
    </xf>
    <xf numFmtId="177" fontId="31" fillId="0" borderId="54" xfId="0" applyNumberFormat="1" applyFont="1" applyBorder="1" applyAlignment="1">
      <alignment horizontal="distributed" vertical="center"/>
    </xf>
    <xf numFmtId="0" fontId="103" fillId="0" borderId="0" xfId="0" applyFont="1" applyAlignment="1">
      <alignment horizontal="center" vertical="center"/>
    </xf>
    <xf numFmtId="0" fontId="9"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9" fillId="2" borderId="9" xfId="0" applyFont="1" applyFill="1" applyBorder="1" applyAlignment="1">
      <alignment horizontal="center" vertical="center"/>
    </xf>
    <xf numFmtId="0" fontId="0" fillId="0" borderId="14" xfId="0" applyBorder="1" applyAlignment="1"/>
    <xf numFmtId="0" fontId="9" fillId="2"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0" fillId="0" borderId="83" xfId="0" applyBorder="1" applyAlignment="1">
      <alignment vertical="top" wrapText="1"/>
    </xf>
    <xf numFmtId="0" fontId="0" fillId="0" borderId="78" xfId="0" applyBorder="1" applyAlignment="1">
      <alignment vertical="top" wrapText="1"/>
    </xf>
    <xf numFmtId="0" fontId="0" fillId="0" borderId="76" xfId="0" applyBorder="1" applyAlignment="1">
      <alignment vertical="top" wrapText="1"/>
    </xf>
    <xf numFmtId="0" fontId="2" fillId="0" borderId="0" xfId="0" applyFont="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82"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4" fillId="0" borderId="77" xfId="0" applyFont="1" applyBorder="1" applyAlignment="1">
      <alignment vertical="center" wrapText="1"/>
    </xf>
    <xf numFmtId="0" fontId="0" fillId="0" borderId="7" xfId="0" applyBorder="1" applyAlignment="1">
      <alignment vertical="top" wrapText="1"/>
    </xf>
    <xf numFmtId="0" fontId="0" fillId="0" borderId="0" xfId="0" applyAlignment="1">
      <alignment vertical="top" wrapText="1"/>
    </xf>
    <xf numFmtId="0" fontId="0" fillId="0" borderId="77" xfId="0" applyBorder="1" applyAlignment="1">
      <alignment vertical="top" wrapText="1"/>
    </xf>
    <xf numFmtId="0" fontId="86" fillId="2" borderId="0" xfId="0" applyFont="1" applyFill="1" applyAlignment="1">
      <alignment horizontal="left" wrapText="1"/>
    </xf>
    <xf numFmtId="0" fontId="86" fillId="2" borderId="0" xfId="0" applyFont="1" applyFill="1" applyAlignment="1">
      <alignment horizontal="left" vertical="top" wrapText="1"/>
    </xf>
    <xf numFmtId="0" fontId="10" fillId="2" borderId="0" xfId="0" applyFont="1" applyFill="1" applyAlignment="1">
      <alignment horizontal="left" vertical="top" wrapText="1"/>
    </xf>
    <xf numFmtId="0" fontId="9" fillId="2" borderId="14" xfId="0" applyFont="1" applyFill="1" applyBorder="1" applyAlignment="1">
      <alignment horizontal="center" vertical="center"/>
    </xf>
    <xf numFmtId="0" fontId="9" fillId="2" borderId="10" xfId="0" applyFont="1" applyFill="1" applyBorder="1" applyAlignment="1">
      <alignment horizontal="center"/>
    </xf>
    <xf numFmtId="0" fontId="6" fillId="0" borderId="11" xfId="0" applyFont="1" applyBorder="1" applyAlignment="1">
      <alignment horizontal="center"/>
    </xf>
    <xf numFmtId="0" fontId="6" fillId="0" borderId="111" xfId="0" applyFont="1" applyBorder="1" applyAlignment="1">
      <alignment horizontal="center"/>
    </xf>
    <xf numFmtId="0" fontId="95" fillId="6" borderId="0" xfId="0" applyFont="1" applyFill="1" applyAlignment="1">
      <alignment vertical="top" wrapText="1"/>
    </xf>
    <xf numFmtId="0" fontId="0" fillId="0" borderId="36" xfId="0" applyFont="1" applyBorder="1" applyAlignment="1">
      <alignment horizontal="distributed" vertical="center"/>
    </xf>
    <xf numFmtId="0" fontId="22" fillId="0" borderId="6" xfId="0" applyFont="1" applyBorder="1" applyAlignment="1">
      <alignment horizontal="left"/>
    </xf>
    <xf numFmtId="0" fontId="22" fillId="0" borderId="0" xfId="0" applyFont="1" applyAlignment="1">
      <alignment horizontal="left"/>
    </xf>
    <xf numFmtId="0" fontId="17" fillId="0" borderId="34"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17" fillId="0" borderId="1" xfId="0" applyFont="1" applyBorder="1" applyAlignment="1">
      <alignment vertical="center"/>
    </xf>
    <xf numFmtId="0" fontId="38" fillId="0" borderId="0" xfId="0" applyFont="1" applyBorder="1" applyAlignment="1">
      <alignment horizontal="center" vertical="center"/>
    </xf>
    <xf numFmtId="0" fontId="42" fillId="0" borderId="78" xfId="0" applyFont="1" applyBorder="1" applyAlignment="1">
      <alignment horizontal="center" vertical="center"/>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2"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4" fillId="0" borderId="77" xfId="0" applyFont="1" applyBorder="1" applyAlignment="1">
      <alignment vertical="top" wrapText="1"/>
    </xf>
    <xf numFmtId="0" fontId="31" fillId="0" borderId="58" xfId="0" applyFont="1" applyBorder="1" applyAlignment="1">
      <alignment vertical="center"/>
    </xf>
    <xf numFmtId="0" fontId="31" fillId="0" borderId="59" xfId="0" applyFont="1" applyBorder="1" applyAlignment="1">
      <alignment vertical="center"/>
    </xf>
    <xf numFmtId="0" fontId="31" fillId="0" borderId="49" xfId="0" applyFont="1" applyBorder="1" applyAlignment="1">
      <alignment vertical="center"/>
    </xf>
    <xf numFmtId="0" fontId="44" fillId="0" borderId="0" xfId="0" applyFont="1" applyBorder="1" applyAlignment="1">
      <alignment horizontal="center" vertical="center"/>
    </xf>
    <xf numFmtId="0" fontId="29" fillId="0" borderId="0" xfId="0" applyFont="1" applyBorder="1" applyAlignment="1">
      <alignment horizontal="left" vertical="center"/>
    </xf>
    <xf numFmtId="0" fontId="30" fillId="0" borderId="0" xfId="0" applyFont="1" applyBorder="1" applyAlignment="1">
      <alignment horizontal="left"/>
    </xf>
    <xf numFmtId="0" fontId="24" fillId="0" borderId="0" xfId="0" applyFont="1" applyAlignment="1">
      <alignment horizontal="left" vertical="center"/>
    </xf>
    <xf numFmtId="0" fontId="40" fillId="0" borderId="0" xfId="0" applyFont="1" applyBorder="1" applyAlignment="1">
      <alignment horizontal="center" vertical="center"/>
    </xf>
    <xf numFmtId="0" fontId="0" fillId="0" borderId="0" xfId="0" applyFont="1" applyAlignment="1"/>
    <xf numFmtId="0" fontId="14" fillId="0" borderId="4" xfId="0" applyFont="1" applyBorder="1" applyAlignment="1">
      <alignment horizontal="left" vertical="center"/>
    </xf>
    <xf numFmtId="0" fontId="15" fillId="0" borderId="4" xfId="0" applyFont="1" applyBorder="1" applyAlignment="1">
      <alignment horizontal="left"/>
    </xf>
    <xf numFmtId="0" fontId="67" fillId="9" borderId="63" xfId="0" applyFont="1" applyFill="1" applyBorder="1" applyAlignment="1">
      <alignment vertical="center" wrapText="1"/>
    </xf>
    <xf numFmtId="0" fontId="67" fillId="9" borderId="64" xfId="0" applyFont="1" applyFill="1" applyBorder="1" applyAlignment="1">
      <alignment vertical="center" wrapText="1"/>
    </xf>
    <xf numFmtId="0" fontId="37" fillId="9" borderId="0" xfId="0" applyFont="1" applyFill="1" applyBorder="1" applyAlignment="1">
      <alignment horizontal="left" wrapText="1"/>
    </xf>
    <xf numFmtId="0" fontId="69" fillId="9" borderId="8" xfId="0" applyFont="1" applyFill="1" applyBorder="1" applyAlignment="1">
      <alignment horizontal="center" vertical="center" wrapText="1"/>
    </xf>
    <xf numFmtId="0" fontId="67" fillId="9" borderId="13" xfId="0" applyFont="1" applyFill="1" applyBorder="1" applyAlignment="1">
      <alignment horizontal="center" vertical="center" wrapText="1"/>
    </xf>
    <xf numFmtId="0" fontId="69" fillId="9" borderId="9" xfId="0" applyFont="1" applyFill="1" applyBorder="1" applyAlignment="1">
      <alignment horizontal="center" vertical="center"/>
    </xf>
    <xf numFmtId="0" fontId="66" fillId="0" borderId="14" xfId="0" applyFont="1" applyBorder="1" applyAlignment="1"/>
    <xf numFmtId="0" fontId="69" fillId="9" borderId="10" xfId="0" applyFont="1" applyFill="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9" borderId="9" xfId="0" applyFont="1" applyFill="1" applyBorder="1" applyAlignment="1">
      <alignment vertical="center" wrapText="1"/>
    </xf>
    <xf numFmtId="0" fontId="67" fillId="9" borderId="14" xfId="0" applyFont="1" applyFill="1" applyBorder="1" applyAlignment="1">
      <alignment vertical="center" wrapText="1"/>
    </xf>
    <xf numFmtId="0" fontId="45" fillId="0" borderId="0" xfId="0" applyFont="1" applyBorder="1" applyAlignment="1">
      <alignment horizontal="center" vertical="center"/>
    </xf>
    <xf numFmtId="0" fontId="46" fillId="0" borderId="0" xfId="0" applyFont="1" applyBorder="1" applyAlignment="1">
      <alignment horizontal="right"/>
    </xf>
    <xf numFmtId="0" fontId="64" fillId="0" borderId="0" xfId="0" applyFont="1" applyAlignment="1"/>
    <xf numFmtId="0" fontId="65" fillId="0" borderId="0" xfId="0" applyFont="1" applyAlignment="1"/>
    <xf numFmtId="0" fontId="61" fillId="0" borderId="0" xfId="0" applyFont="1" applyAlignment="1"/>
    <xf numFmtId="0" fontId="63" fillId="0" borderId="0" xfId="0" applyFont="1" applyAlignment="1"/>
    <xf numFmtId="0" fontId="61" fillId="0" borderId="0" xfId="0" applyFont="1" applyAlignment="1">
      <alignment horizontal="left" vertical="center"/>
    </xf>
    <xf numFmtId="0" fontId="59" fillId="0" borderId="0" xfId="0" applyFont="1" applyAlignment="1">
      <alignment horizontal="center" vertical="center"/>
    </xf>
    <xf numFmtId="0" fontId="61" fillId="0" borderId="0" xfId="0" applyFont="1" applyBorder="1" applyAlignment="1"/>
    <xf numFmtId="0" fontId="63" fillId="0" borderId="0" xfId="0" applyFont="1" applyBorder="1" applyAlignment="1"/>
    <xf numFmtId="177" fontId="59" fillId="0" borderId="94" xfId="0" applyNumberFormat="1" applyFont="1" applyBorder="1" applyAlignment="1">
      <alignment horizontal="distributed" vertical="center"/>
    </xf>
    <xf numFmtId="177" fontId="59" fillId="0" borderId="95" xfId="0" applyNumberFormat="1" applyFont="1" applyBorder="1" applyAlignment="1">
      <alignment horizontal="distributed" vertical="center"/>
    </xf>
    <xf numFmtId="177" fontId="59" fillId="0" borderId="96" xfId="0" applyNumberFormat="1" applyFont="1" applyBorder="1" applyAlignment="1">
      <alignment horizontal="distributed" vertical="center"/>
    </xf>
    <xf numFmtId="0" fontId="59" fillId="0" borderId="87" xfId="0" applyFont="1" applyBorder="1" applyAlignment="1">
      <alignment horizontal="left" vertical="top"/>
    </xf>
    <xf numFmtId="0" fontId="59" fillId="0" borderId="93" xfId="0" applyFont="1" applyBorder="1" applyAlignment="1">
      <alignment horizontal="left" vertical="top"/>
    </xf>
    <xf numFmtId="0" fontId="59" fillId="0" borderId="93" xfId="0" applyFont="1" applyBorder="1" applyAlignment="1"/>
    <xf numFmtId="0" fontId="59" fillId="0" borderId="91" xfId="0" applyFont="1" applyBorder="1" applyAlignment="1">
      <alignment horizontal="distributed" vertical="center"/>
    </xf>
    <xf numFmtId="0" fontId="59" fillId="0" borderId="91" xfId="0" applyFont="1" applyBorder="1" applyAlignment="1">
      <alignment horizontal="distributed"/>
    </xf>
    <xf numFmtId="0" fontId="59" fillId="0" borderId="92" xfId="0" applyFont="1" applyBorder="1" applyAlignment="1">
      <alignment horizontal="distributed"/>
    </xf>
    <xf numFmtId="177" fontId="59" fillId="0" borderId="98" xfId="0" applyNumberFormat="1" applyFont="1" applyBorder="1" applyAlignment="1">
      <alignment horizontal="distributed" vertical="center"/>
    </xf>
    <xf numFmtId="0" fontId="59" fillId="0" borderId="102" xfId="0" applyFont="1" applyBorder="1" applyAlignment="1"/>
    <xf numFmtId="0" fontId="54" fillId="0" borderId="86" xfId="0" applyFont="1" applyBorder="1" applyAlignment="1">
      <alignment horizontal="center" vertical="center"/>
    </xf>
    <xf numFmtId="0" fontId="56" fillId="0" borderId="86" xfId="0" applyFont="1" applyBorder="1" applyAlignment="1">
      <alignment horizontal="center" vertical="center"/>
    </xf>
    <xf numFmtId="0" fontId="0" fillId="0" borderId="86" xfId="0" applyBorder="1" applyAlignment="1"/>
    <xf numFmtId="0" fontId="57" fillId="0" borderId="86" xfId="0" applyFont="1" applyBorder="1" applyAlignment="1">
      <alignment horizontal="center"/>
    </xf>
    <xf numFmtId="0" fontId="59" fillId="0" borderId="88" xfId="0" applyFont="1" applyBorder="1" applyAlignment="1">
      <alignment horizontal="center" vertical="center"/>
    </xf>
    <xf numFmtId="0" fontId="59" fillId="0" borderId="89" xfId="0" applyFont="1" applyBorder="1" applyAlignment="1">
      <alignment horizontal="center" vertical="center"/>
    </xf>
    <xf numFmtId="0" fontId="59" fillId="0" borderId="90" xfId="0" applyFont="1" applyBorder="1" applyAlignment="1">
      <alignment horizontal="center" vertical="center"/>
    </xf>
    <xf numFmtId="0" fontId="0" fillId="0" borderId="97" xfId="0" applyBorder="1" applyAlignment="1">
      <alignment horizontal="distributed" vertical="center"/>
    </xf>
    <xf numFmtId="0" fontId="6" fillId="0" borderId="12" xfId="0" applyFont="1" applyBorder="1" applyAlignment="1">
      <alignment horizontal="center"/>
    </xf>
    <xf numFmtId="0" fontId="12" fillId="2" borderId="0" xfId="0" applyFont="1" applyFill="1" applyAlignment="1">
      <alignment vertical="top" wrapText="1"/>
    </xf>
    <xf numFmtId="0" fontId="75" fillId="0" borderId="15" xfId="0" applyFont="1" applyBorder="1" applyAlignment="1">
      <alignment vertical="center" wrapText="1"/>
    </xf>
    <xf numFmtId="0" fontId="74" fillId="0" borderId="15" xfId="0" applyFont="1" applyBorder="1" applyAlignment="1">
      <alignment horizontal="center" vertical="center" wrapText="1"/>
    </xf>
    <xf numFmtId="0" fontId="72" fillId="10" borderId="15" xfId="0" applyFont="1" applyFill="1" applyBorder="1" applyAlignment="1">
      <alignment horizontal="center" vertical="center" wrapText="1"/>
    </xf>
    <xf numFmtId="0" fontId="95" fillId="2" borderId="0" xfId="0" applyFont="1" applyFill="1" applyAlignment="1">
      <alignment vertical="top" wrapText="1"/>
    </xf>
    <xf numFmtId="0" fontId="81" fillId="14" borderId="30" xfId="0" applyFont="1" applyFill="1" applyBorder="1" applyAlignment="1" applyProtection="1">
      <alignment horizontal="center" vertical="center" shrinkToFit="1"/>
    </xf>
  </cellXfs>
  <cellStyles count="3">
    <cellStyle name="一般" xfId="0" builtinId="0"/>
    <cellStyle name="千分位[0]" xfId="1" builtinId="6"/>
    <cellStyle name="超連結" xfId="2" builtinId="8"/>
  </cellStyles>
  <dxfs count="0"/>
  <tableStyles count="0" defaultTableStyle="TableStyleMedium9" defaultPivotStyle="PivotStyleLight16"/>
  <colors>
    <mruColors>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478477</xdr:colOff>
      <xdr:row>26</xdr:row>
      <xdr:rowOff>0</xdr:rowOff>
    </xdr:to>
    <xdr:pic>
      <xdr:nvPicPr>
        <xdr:cNvPr id="2" name="圖片 1" descr="歡迎加入好友圖片.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7793677" cy="561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25400</xdr:colOff>
      <xdr:row>1</xdr:row>
      <xdr:rowOff>19050</xdr:rowOff>
    </xdr:from>
    <xdr:to>
      <xdr:col>1</xdr:col>
      <xdr:colOff>6350</xdr:colOff>
      <xdr:row>4</xdr:row>
      <xdr:rowOff>6350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5400" y="3492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1</xdr:row>
      <xdr:rowOff>34925</xdr:rowOff>
    </xdr:from>
    <xdr:to>
      <xdr:col>1</xdr:col>
      <xdr:colOff>85854</xdr:colOff>
      <xdr:row>2</xdr:row>
      <xdr:rowOff>38179</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80975" y="365125"/>
          <a:ext cx="520829" cy="155654"/>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xdr:row>
      <xdr:rowOff>0</xdr:rowOff>
    </xdr:from>
    <xdr:ext cx="428835" cy="161070"/>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0" y="6350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twoCellAnchor>
    <xdr:from>
      <xdr:col>0</xdr:col>
      <xdr:colOff>25400</xdr:colOff>
      <xdr:row>35</xdr:row>
      <xdr:rowOff>19050</xdr:rowOff>
    </xdr:from>
    <xdr:to>
      <xdr:col>1</xdr:col>
      <xdr:colOff>6350</xdr:colOff>
      <xdr:row>38</xdr:row>
      <xdr:rowOff>6350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25400" y="46545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35</xdr:row>
      <xdr:rowOff>9525</xdr:rowOff>
    </xdr:from>
    <xdr:to>
      <xdr:col>1</xdr:col>
      <xdr:colOff>10256</xdr:colOff>
      <xdr:row>36</xdr:row>
      <xdr:rowOff>19050</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80975" y="4645025"/>
          <a:ext cx="44523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37</xdr:row>
      <xdr:rowOff>3169</xdr:rowOff>
    </xdr:from>
    <xdr:ext cx="428835" cy="161070"/>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0" y="494346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566E57F-F735-4331-85FE-D4B8790B80C9}"/>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85734</xdr:colOff>
      <xdr:row>2</xdr:row>
      <xdr:rowOff>171450</xdr:rowOff>
    </xdr:to>
    <xdr:sp macro="" textlink="">
      <xdr:nvSpPr>
        <xdr:cNvPr id="3" name="Text Box 2">
          <a:extLst>
            <a:ext uri="{FF2B5EF4-FFF2-40B4-BE49-F238E27FC236}">
              <a16:creationId xmlns:a16="http://schemas.microsoft.com/office/drawing/2014/main" id="{69FF79C3-5A5D-41CE-8C40-AA06A5FEC195}"/>
            </a:ext>
          </a:extLst>
        </xdr:cNvPr>
        <xdr:cNvSpPr txBox="1">
          <a:spLocks noChangeArrowheads="1"/>
        </xdr:cNvSpPr>
      </xdr:nvSpPr>
      <xdr:spPr bwMode="auto">
        <a:xfrm>
          <a:off x="180975" y="511175"/>
          <a:ext cx="51435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148904</xdr:rowOff>
    </xdr:from>
    <xdr:ext cx="447754" cy="167513"/>
    <xdr:sp macro="" textlink="">
      <xdr:nvSpPr>
        <xdr:cNvPr id="4" name="Text Box 3">
          <a:extLst>
            <a:ext uri="{FF2B5EF4-FFF2-40B4-BE49-F238E27FC236}">
              <a16:creationId xmlns:a16="http://schemas.microsoft.com/office/drawing/2014/main" id="{6FFC13CD-9512-41D1-BF00-3E2B557A94E0}"/>
            </a:ext>
          </a:extLst>
        </xdr:cNvPr>
        <xdr:cNvSpPr txBox="1">
          <a:spLocks noChangeArrowheads="1"/>
        </xdr:cNvSpPr>
      </xdr:nvSpPr>
      <xdr:spPr bwMode="auto">
        <a:xfrm>
          <a:off x="0" y="802954"/>
          <a:ext cx="447754"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752BE6AB-6494-432A-BFE6-E062E20E8D85}"/>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6350</xdr:colOff>
      <xdr:row>36</xdr:row>
      <xdr:rowOff>171428</xdr:rowOff>
    </xdr:to>
    <xdr:sp macro="" textlink="">
      <xdr:nvSpPr>
        <xdr:cNvPr id="6" name="Text Box 5">
          <a:extLst>
            <a:ext uri="{FF2B5EF4-FFF2-40B4-BE49-F238E27FC236}">
              <a16:creationId xmlns:a16="http://schemas.microsoft.com/office/drawing/2014/main" id="{BD61DBB1-2386-4EF7-98BC-6540EFBDF215}"/>
            </a:ext>
          </a:extLst>
        </xdr:cNvPr>
        <xdr:cNvSpPr txBox="1">
          <a:spLocks noChangeArrowheads="1"/>
        </xdr:cNvSpPr>
      </xdr:nvSpPr>
      <xdr:spPr bwMode="auto">
        <a:xfrm>
          <a:off x="177800" y="5203825"/>
          <a:ext cx="438150" cy="15555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47754" cy="167513"/>
    <xdr:sp macro="" textlink="">
      <xdr:nvSpPr>
        <xdr:cNvPr id="7" name="Text Box 6">
          <a:extLst>
            <a:ext uri="{FF2B5EF4-FFF2-40B4-BE49-F238E27FC236}">
              <a16:creationId xmlns:a16="http://schemas.microsoft.com/office/drawing/2014/main" id="{C29F1D89-5EF1-47B9-92F4-85068451963D}"/>
            </a:ext>
          </a:extLst>
        </xdr:cNvPr>
        <xdr:cNvSpPr txBox="1">
          <a:spLocks noChangeArrowheads="1"/>
        </xdr:cNvSpPr>
      </xdr:nvSpPr>
      <xdr:spPr bwMode="auto">
        <a:xfrm>
          <a:off x="0" y="5492750"/>
          <a:ext cx="447754"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85734</xdr:colOff>
      <xdr:row>2</xdr:row>
      <xdr:rowOff>171450</xdr:rowOff>
    </xdr:to>
    <xdr:sp macro="" textlink="">
      <xdr:nvSpPr>
        <xdr:cNvPr id="8" name="Text Box 7">
          <a:extLst>
            <a:ext uri="{FF2B5EF4-FFF2-40B4-BE49-F238E27FC236}">
              <a16:creationId xmlns:a16="http://schemas.microsoft.com/office/drawing/2014/main" id="{70FCF476-01C0-4A2E-913E-54F3F9BE51EA}"/>
            </a:ext>
          </a:extLst>
        </xdr:cNvPr>
        <xdr:cNvSpPr txBox="1">
          <a:spLocks noChangeArrowheads="1"/>
        </xdr:cNvSpPr>
      </xdr:nvSpPr>
      <xdr:spPr bwMode="auto">
        <a:xfrm>
          <a:off x="180975" y="511175"/>
          <a:ext cx="51435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60414</xdr:colOff>
      <xdr:row>68</xdr:row>
      <xdr:rowOff>132152</xdr:rowOff>
    </xdr:from>
    <xdr:to>
      <xdr:col>27</xdr:col>
      <xdr:colOff>345661</xdr:colOff>
      <xdr:row>75</xdr:row>
      <xdr:rowOff>141138</xdr:rowOff>
    </xdr:to>
    <xdr:sp macro="" textlink="">
      <xdr:nvSpPr>
        <xdr:cNvPr id="9" name="文字方塊 8">
          <a:extLst>
            <a:ext uri="{FF2B5EF4-FFF2-40B4-BE49-F238E27FC236}">
              <a16:creationId xmlns:a16="http://schemas.microsoft.com/office/drawing/2014/main" id="{F11B86C6-5144-4DBB-9512-40269D5F9774}"/>
            </a:ext>
          </a:extLst>
        </xdr:cNvPr>
        <xdr:cNvSpPr txBox="1"/>
      </xdr:nvSpPr>
      <xdr:spPr>
        <a:xfrm>
          <a:off x="60414" y="9828602"/>
          <a:ext cx="11969247" cy="112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900"/>
            </a:lnSpc>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900"/>
            </a:lnSpc>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110</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a:solidFill>
                <a:sysClr val="windowText" lastClr="000000"/>
              </a:solidFill>
            </a:rPr>
            <a:t>24</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1100140783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ts val="800"/>
            </a:lnSpc>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5A70AE7C-B35F-4CAD-96A0-9DC3AED54221}"/>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85725</xdr:colOff>
      <xdr:row>2</xdr:row>
      <xdr:rowOff>171450</xdr:rowOff>
    </xdr:to>
    <xdr:sp macro="" textlink="">
      <xdr:nvSpPr>
        <xdr:cNvPr id="3" name="Text Box 2">
          <a:extLst>
            <a:ext uri="{FF2B5EF4-FFF2-40B4-BE49-F238E27FC236}">
              <a16:creationId xmlns:a16="http://schemas.microsoft.com/office/drawing/2014/main" id="{DCA0FA3D-1FB9-4153-B642-7BB974D7D5AA}"/>
            </a:ext>
          </a:extLst>
        </xdr:cNvPr>
        <xdr:cNvSpPr txBox="1">
          <a:spLocks noChangeArrowheads="1"/>
        </xdr:cNvSpPr>
      </xdr:nvSpPr>
      <xdr:spPr bwMode="auto">
        <a:xfrm>
          <a:off x="180975" y="53022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14B14D8-4B4B-4DC6-9A67-1FE826AFE34C}"/>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D881E150-1F21-4492-ABFB-5595028C7B23}"/>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9525</xdr:rowOff>
    </xdr:from>
    <xdr:to>
      <xdr:col>1</xdr:col>
      <xdr:colOff>12700</xdr:colOff>
      <xdr:row>36</xdr:row>
      <xdr:rowOff>171450</xdr:rowOff>
    </xdr:to>
    <xdr:sp macro="" textlink="">
      <xdr:nvSpPr>
        <xdr:cNvPr id="6" name="Text Box 5">
          <a:extLst>
            <a:ext uri="{FF2B5EF4-FFF2-40B4-BE49-F238E27FC236}">
              <a16:creationId xmlns:a16="http://schemas.microsoft.com/office/drawing/2014/main" id="{EB12536F-EAEB-4B21-8065-FBCA3F78BED9}"/>
            </a:ext>
          </a:extLst>
        </xdr:cNvPr>
        <xdr:cNvSpPr txBox="1">
          <a:spLocks noChangeArrowheads="1"/>
        </xdr:cNvSpPr>
      </xdr:nvSpPr>
      <xdr:spPr bwMode="auto">
        <a:xfrm>
          <a:off x="177800" y="5216525"/>
          <a:ext cx="44450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3B463CF3-2500-4125-B2D3-D8E233FE7728}"/>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12653</xdr:rowOff>
    </xdr:from>
    <xdr:to>
      <xdr:col>28</xdr:col>
      <xdr:colOff>235190</xdr:colOff>
      <xdr:row>75</xdr:row>
      <xdr:rowOff>17972</xdr:rowOff>
    </xdr:to>
    <xdr:sp macro="" textlink="">
      <xdr:nvSpPr>
        <xdr:cNvPr id="8" name="文字方塊 7">
          <a:extLst>
            <a:ext uri="{FF2B5EF4-FFF2-40B4-BE49-F238E27FC236}">
              <a16:creationId xmlns:a16="http://schemas.microsoft.com/office/drawing/2014/main" id="{E670DCDC-3FB0-4597-A5B8-F492C0A8B8EF}"/>
            </a:ext>
          </a:extLst>
        </xdr:cNvPr>
        <xdr:cNvSpPr txBox="1"/>
      </xdr:nvSpPr>
      <xdr:spPr>
        <a:xfrm>
          <a:off x="19436" y="9867853"/>
          <a:ext cx="12325204" cy="983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110</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10.5%</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110</a:t>
          </a:r>
          <a:r>
            <a:rPr lang="zh-TW" altLang="en-US" sz="800">
              <a:solidFill>
                <a:srgbClr val="0000FF"/>
              </a:solidFill>
            </a:rPr>
            <a:t>年</a:t>
          </a:r>
          <a:r>
            <a:rPr lang="en-US" altLang="zh-TW" sz="800">
              <a:solidFill>
                <a:srgbClr val="0000FF"/>
              </a:solidFill>
            </a:rPr>
            <a:t>11</a:t>
          </a:r>
          <a:r>
            <a:rPr lang="zh-TW" altLang="en-US" sz="800">
              <a:solidFill>
                <a:srgbClr val="0000FF"/>
              </a:solidFill>
            </a:rPr>
            <a:t>月</a:t>
          </a:r>
          <a:r>
            <a:rPr lang="en-US" altLang="zh-TW" sz="800">
              <a:solidFill>
                <a:srgbClr val="0000FF"/>
              </a:solidFill>
            </a:rPr>
            <a:t>24</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latin typeface="+mn-lt"/>
              <a:ea typeface="+mn-ea"/>
              <a:cs typeface="+mn-cs"/>
            </a:rPr>
            <a:t>1100140783</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AA5CA231-5A5C-44F8-941C-3DC9B50BFFF3}"/>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85760</xdr:colOff>
      <xdr:row>2</xdr:row>
      <xdr:rowOff>171450</xdr:rowOff>
    </xdr:to>
    <xdr:sp macro="" textlink="">
      <xdr:nvSpPr>
        <xdr:cNvPr id="3" name="Text Box 2">
          <a:extLst>
            <a:ext uri="{FF2B5EF4-FFF2-40B4-BE49-F238E27FC236}">
              <a16:creationId xmlns:a16="http://schemas.microsoft.com/office/drawing/2014/main" id="{A91AE8A0-93AE-4434-9318-0A704F7552E0}"/>
            </a:ext>
          </a:extLst>
        </xdr:cNvPr>
        <xdr:cNvSpPr txBox="1">
          <a:spLocks noChangeArrowheads="1"/>
        </xdr:cNvSpPr>
      </xdr:nvSpPr>
      <xdr:spPr bwMode="auto">
        <a:xfrm>
          <a:off x="180975" y="511175"/>
          <a:ext cx="51438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152079</xdr:rowOff>
    </xdr:from>
    <xdr:ext cx="428835" cy="161070"/>
    <xdr:sp macro="" textlink="">
      <xdr:nvSpPr>
        <xdr:cNvPr id="4" name="Text Box 3">
          <a:extLst>
            <a:ext uri="{FF2B5EF4-FFF2-40B4-BE49-F238E27FC236}">
              <a16:creationId xmlns:a16="http://schemas.microsoft.com/office/drawing/2014/main" id="{0C45CA63-472F-4C4F-8AB2-358946A59C11}"/>
            </a:ext>
          </a:extLst>
        </xdr:cNvPr>
        <xdr:cNvSpPr txBox="1">
          <a:spLocks noChangeArrowheads="1"/>
        </xdr:cNvSpPr>
      </xdr:nvSpPr>
      <xdr:spPr bwMode="auto">
        <a:xfrm>
          <a:off x="0" y="80612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EF664437-A67F-47BA-A030-CC0D73ABF5D4}"/>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6350</xdr:colOff>
      <xdr:row>36</xdr:row>
      <xdr:rowOff>171484</xdr:rowOff>
    </xdr:to>
    <xdr:sp macro="" textlink="">
      <xdr:nvSpPr>
        <xdr:cNvPr id="6" name="Text Box 5">
          <a:extLst>
            <a:ext uri="{FF2B5EF4-FFF2-40B4-BE49-F238E27FC236}">
              <a16:creationId xmlns:a16="http://schemas.microsoft.com/office/drawing/2014/main" id="{4F74885D-C225-4D9D-A346-B69BF2985DBA}"/>
            </a:ext>
          </a:extLst>
        </xdr:cNvPr>
        <xdr:cNvSpPr txBox="1">
          <a:spLocks noChangeArrowheads="1"/>
        </xdr:cNvSpPr>
      </xdr:nvSpPr>
      <xdr:spPr bwMode="auto">
        <a:xfrm>
          <a:off x="177800" y="5203825"/>
          <a:ext cx="438150" cy="155609"/>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70131" cy="161070"/>
    <xdr:sp macro="" textlink="">
      <xdr:nvSpPr>
        <xdr:cNvPr id="7" name="Text Box 6">
          <a:extLst>
            <a:ext uri="{FF2B5EF4-FFF2-40B4-BE49-F238E27FC236}">
              <a16:creationId xmlns:a16="http://schemas.microsoft.com/office/drawing/2014/main" id="{6258FCB9-5342-4213-A6F6-5918FE93FA0A}"/>
            </a:ext>
          </a:extLst>
        </xdr:cNvPr>
        <xdr:cNvSpPr txBox="1">
          <a:spLocks noChangeArrowheads="1"/>
        </xdr:cNvSpPr>
      </xdr:nvSpPr>
      <xdr:spPr bwMode="auto">
        <a:xfrm>
          <a:off x="0" y="5492750"/>
          <a:ext cx="470131"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85760</xdr:colOff>
      <xdr:row>2</xdr:row>
      <xdr:rowOff>171450</xdr:rowOff>
    </xdr:to>
    <xdr:sp macro="" textlink="">
      <xdr:nvSpPr>
        <xdr:cNvPr id="8" name="Text Box 7">
          <a:extLst>
            <a:ext uri="{FF2B5EF4-FFF2-40B4-BE49-F238E27FC236}">
              <a16:creationId xmlns:a16="http://schemas.microsoft.com/office/drawing/2014/main" id="{EAA94903-FBCF-4C16-BD9A-3E5B058AD9B8}"/>
            </a:ext>
          </a:extLst>
        </xdr:cNvPr>
        <xdr:cNvSpPr txBox="1">
          <a:spLocks noChangeArrowheads="1"/>
        </xdr:cNvSpPr>
      </xdr:nvSpPr>
      <xdr:spPr bwMode="auto">
        <a:xfrm>
          <a:off x="180975" y="511175"/>
          <a:ext cx="51438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60414</xdr:colOff>
      <xdr:row>69</xdr:row>
      <xdr:rowOff>29160</xdr:rowOff>
    </xdr:from>
    <xdr:to>
      <xdr:col>27</xdr:col>
      <xdr:colOff>243372</xdr:colOff>
      <xdr:row>75</xdr:row>
      <xdr:rowOff>210101</xdr:rowOff>
    </xdr:to>
    <xdr:sp macro="" textlink="">
      <xdr:nvSpPr>
        <xdr:cNvPr id="9" name="文字方塊 8">
          <a:extLst>
            <a:ext uri="{FF2B5EF4-FFF2-40B4-BE49-F238E27FC236}">
              <a16:creationId xmlns:a16="http://schemas.microsoft.com/office/drawing/2014/main" id="{8CC11D84-3F85-4435-A678-E4A003D4EAEE}"/>
            </a:ext>
          </a:extLst>
        </xdr:cNvPr>
        <xdr:cNvSpPr txBox="1"/>
      </xdr:nvSpPr>
      <xdr:spPr>
        <a:xfrm>
          <a:off x="60414" y="9865310"/>
          <a:ext cx="12857558" cy="115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109</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baseline="0">
              <a:solidFill>
                <a:sysClr val="windowText" lastClr="000000"/>
              </a:solidFill>
            </a:rPr>
            <a:t>5</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1090140493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F7327F5A-1B0F-4755-A34B-14B2A6AE2A04}"/>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85727</xdr:colOff>
      <xdr:row>2</xdr:row>
      <xdr:rowOff>171450</xdr:rowOff>
    </xdr:to>
    <xdr:sp macro="" textlink="">
      <xdr:nvSpPr>
        <xdr:cNvPr id="3" name="Text Box 2">
          <a:extLst>
            <a:ext uri="{FF2B5EF4-FFF2-40B4-BE49-F238E27FC236}">
              <a16:creationId xmlns:a16="http://schemas.microsoft.com/office/drawing/2014/main" id="{47C091D4-471E-446A-8FE2-49950D9172F4}"/>
            </a:ext>
          </a:extLst>
        </xdr:cNvPr>
        <xdr:cNvSpPr txBox="1">
          <a:spLocks noChangeArrowheads="1"/>
        </xdr:cNvSpPr>
      </xdr:nvSpPr>
      <xdr:spPr bwMode="auto">
        <a:xfrm>
          <a:off x="180975" y="530225"/>
          <a:ext cx="514352"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ED5E90AE-1675-4CBC-9F6B-17FB0B31AE3F}"/>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46DE17F5-47EE-4FB9-899E-E5342EA55414}"/>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12704</xdr:colOff>
      <xdr:row>36</xdr:row>
      <xdr:rowOff>171630</xdr:rowOff>
    </xdr:to>
    <xdr:sp macro="" textlink="">
      <xdr:nvSpPr>
        <xdr:cNvPr id="6" name="Text Box 5">
          <a:extLst>
            <a:ext uri="{FF2B5EF4-FFF2-40B4-BE49-F238E27FC236}">
              <a16:creationId xmlns:a16="http://schemas.microsoft.com/office/drawing/2014/main" id="{ABA3781C-75F2-4F22-B3F6-38C4C68C6709}"/>
            </a:ext>
          </a:extLst>
        </xdr:cNvPr>
        <xdr:cNvSpPr txBox="1">
          <a:spLocks noChangeArrowheads="1"/>
        </xdr:cNvSpPr>
      </xdr:nvSpPr>
      <xdr:spPr bwMode="auto">
        <a:xfrm>
          <a:off x="177800" y="5222875"/>
          <a:ext cx="444504" cy="15575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FAD7BDB4-D5A3-458A-B7B5-D45985BEEB11}"/>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235189</xdr:colOff>
      <xdr:row>75</xdr:row>
      <xdr:rowOff>18021</xdr:rowOff>
    </xdr:to>
    <xdr:sp macro="" textlink="">
      <xdr:nvSpPr>
        <xdr:cNvPr id="8" name="文字方塊 7">
          <a:extLst>
            <a:ext uri="{FF2B5EF4-FFF2-40B4-BE49-F238E27FC236}">
              <a16:creationId xmlns:a16="http://schemas.microsoft.com/office/drawing/2014/main" id="{74394836-1B69-4008-BB0F-F44E18D19349}"/>
            </a:ext>
          </a:extLst>
        </xdr:cNvPr>
        <xdr:cNvSpPr txBox="1"/>
      </xdr:nvSpPr>
      <xdr:spPr>
        <a:xfrm>
          <a:off x="19436" y="9874203"/>
          <a:ext cx="12242653" cy="9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110</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10.5%</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109</a:t>
          </a:r>
          <a:r>
            <a:rPr lang="zh-TW" altLang="en-US" sz="800">
              <a:solidFill>
                <a:srgbClr val="0000FF"/>
              </a:solidFill>
            </a:rPr>
            <a:t>年</a:t>
          </a:r>
          <a:r>
            <a:rPr lang="en-US" altLang="zh-TW" sz="800">
              <a:solidFill>
                <a:srgbClr val="0000FF"/>
              </a:solidFill>
            </a:rPr>
            <a:t>11</a:t>
          </a:r>
          <a:r>
            <a:rPr lang="zh-TW" altLang="en-US" sz="800">
              <a:solidFill>
                <a:srgbClr val="0000FF"/>
              </a:solidFill>
            </a:rPr>
            <a:t>月</a:t>
          </a:r>
          <a:r>
            <a:rPr lang="en-US" altLang="zh-TW" sz="800">
              <a:solidFill>
                <a:srgbClr val="0000FF"/>
              </a:solidFill>
            </a:rPr>
            <a:t>5</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1090140493</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7620</xdr:rowOff>
    </xdr:from>
    <xdr:to>
      <xdr:col>1</xdr:col>
      <xdr:colOff>7620</xdr:colOff>
      <xdr:row>5</xdr:row>
      <xdr:rowOff>7620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0" y="502920"/>
          <a:ext cx="617220" cy="457200"/>
        </a:xfrm>
        <a:prstGeom prst="line">
          <a:avLst/>
        </a:prstGeom>
        <a:noFill/>
        <a:ln w="9525">
          <a:solidFill>
            <a:srgbClr val="000000"/>
          </a:solidFill>
          <a:round/>
          <a:headEnd/>
          <a:tailEnd/>
        </a:ln>
      </xdr:spPr>
    </xdr:sp>
    <xdr:clientData/>
  </xdr:twoCellAnchor>
  <xdr:twoCellAnchor editAs="oneCell">
    <xdr:from>
      <xdr:col>0</xdr:col>
      <xdr:colOff>184785</xdr:colOff>
      <xdr:row>2</xdr:row>
      <xdr:rowOff>9525</xdr:rowOff>
    </xdr:from>
    <xdr:to>
      <xdr:col>1</xdr:col>
      <xdr:colOff>85725</xdr:colOff>
      <xdr:row>3</xdr:row>
      <xdr:rowOff>19050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0" y="8001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22860</xdr:rowOff>
    </xdr:from>
    <xdr:to>
      <xdr:col>1</xdr:col>
      <xdr:colOff>7620</xdr:colOff>
      <xdr:row>39</xdr:row>
      <xdr:rowOff>7620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0" y="5128260"/>
          <a:ext cx="617220" cy="441960"/>
        </a:xfrm>
        <a:prstGeom prst="line">
          <a:avLst/>
        </a:prstGeom>
        <a:noFill/>
        <a:ln w="9525">
          <a:solidFill>
            <a:srgbClr val="000000"/>
          </a:solidFill>
          <a:round/>
          <a:headEnd/>
          <a:tailEnd/>
        </a:ln>
      </xdr:spPr>
    </xdr:sp>
    <xdr:clientData/>
  </xdr:twoCellAnchor>
  <xdr:twoCellAnchor editAs="oneCell">
    <xdr:from>
      <xdr:col>0</xdr:col>
      <xdr:colOff>175260</xdr:colOff>
      <xdr:row>36</xdr:row>
      <xdr:rowOff>9525</xdr:rowOff>
    </xdr:from>
    <xdr:to>
      <xdr:col>0</xdr:col>
      <xdr:colOff>598101</xdr:colOff>
      <xdr:row>37</xdr:row>
      <xdr:rowOff>19050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75260" y="5114925"/>
          <a:ext cx="42284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0" y="54102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184785</xdr:colOff>
      <xdr:row>2</xdr:row>
      <xdr:rowOff>9525</xdr:rowOff>
    </xdr:from>
    <xdr:to>
      <xdr:col>1</xdr:col>
      <xdr:colOff>85725</xdr:colOff>
      <xdr:row>3</xdr:row>
      <xdr:rowOff>19050</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20953</xdr:colOff>
      <xdr:row>69</xdr:row>
      <xdr:rowOff>28575</xdr:rowOff>
    </xdr:from>
    <xdr:to>
      <xdr:col>28</xdr:col>
      <xdr:colOff>390516</xdr:colOff>
      <xdr:row>76</xdr:row>
      <xdr:rowOff>11442</xdr:rowOff>
    </xdr:to>
    <xdr:sp macro="" textlink="">
      <xdr:nvSpPr>
        <xdr:cNvPr id="9" name="文字方塊 8">
          <a:extLst>
            <a:ext uri="{FF2B5EF4-FFF2-40B4-BE49-F238E27FC236}">
              <a16:creationId xmlns:a16="http://schemas.microsoft.com/office/drawing/2014/main" id="{00000000-0008-0000-0300-000009000000}"/>
            </a:ext>
          </a:extLst>
        </xdr:cNvPr>
        <xdr:cNvSpPr txBox="1"/>
      </xdr:nvSpPr>
      <xdr:spPr>
        <a:xfrm>
          <a:off x="20953" y="9705975"/>
          <a:ext cx="13323563" cy="115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t>勞工保險條例第</a:t>
          </a:r>
          <a:r>
            <a:rPr lang="en-US" altLang="zh-TW" sz="800"/>
            <a:t>6</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5</a:t>
          </a:r>
          <a:r>
            <a:rPr lang="zh-TW" altLang="en-US" sz="800"/>
            <a:t>款及第</a:t>
          </a:r>
          <a:r>
            <a:rPr lang="en-US" altLang="zh-TW" sz="800"/>
            <a:t>8</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3</a:t>
          </a:r>
          <a:r>
            <a:rPr lang="zh-TW" altLang="en-US" sz="800"/>
            <a:t>款規定之被保險人同時符合就業保險法第</a:t>
          </a:r>
          <a:r>
            <a:rPr lang="en-US" altLang="zh-TW" sz="800"/>
            <a:t>5</a:t>
          </a:r>
          <a:r>
            <a:rPr lang="zh-TW" altLang="en-US" sz="800"/>
            <a:t>條規定者，適用本表負擔保險費。</a:t>
          </a:r>
          <a:endParaRPr lang="en-US" altLang="zh-TW" sz="800"/>
        </a:p>
        <a:p>
          <a:pPr marL="228600" indent="-228600">
            <a:buFont typeface="+mj-ea"/>
            <a:buAutoNum type="ea1ChtPeriod"/>
          </a:pPr>
          <a:r>
            <a:rPr lang="zh-TW" altLang="en-US" sz="800"/>
            <a:t>勞工保險普通事故保險費率自</a:t>
          </a:r>
          <a:r>
            <a:rPr lang="en-US" altLang="zh-TW" sz="800"/>
            <a:t>108</a:t>
          </a:r>
          <a:r>
            <a:rPr lang="zh-TW" altLang="en-US" sz="800"/>
            <a:t>年</a:t>
          </a:r>
          <a:r>
            <a:rPr lang="en-US" altLang="zh-TW" sz="800"/>
            <a:t>1</a:t>
          </a:r>
          <a:r>
            <a:rPr lang="zh-TW" altLang="en-US" sz="800"/>
            <a:t>月</a:t>
          </a:r>
          <a:r>
            <a:rPr lang="en-US" altLang="zh-TW" sz="800"/>
            <a:t>1</a:t>
          </a:r>
          <a:r>
            <a:rPr lang="zh-TW" altLang="en-US" sz="800"/>
            <a:t>日起由</a:t>
          </a:r>
          <a:r>
            <a:rPr lang="en-US" altLang="zh-TW" sz="800"/>
            <a:t>9.5</a:t>
          </a:r>
          <a:r>
            <a:rPr lang="zh-TW" altLang="en-US" sz="800"/>
            <a:t>％調整為</a:t>
          </a:r>
          <a:r>
            <a:rPr lang="en-US" altLang="zh-TW" sz="800"/>
            <a:t>10</a:t>
          </a:r>
          <a:r>
            <a:rPr lang="zh-TW" altLang="en-US" sz="800"/>
            <a:t>％，表列保險費金額係依現行勞工保險普通事故保險費率</a:t>
          </a:r>
          <a:r>
            <a:rPr lang="en-US" altLang="zh-TW" sz="800"/>
            <a:t>10%</a:t>
          </a:r>
          <a:r>
            <a:rPr lang="zh-TW" altLang="en-US" sz="800"/>
            <a:t>，就業保險費率</a:t>
          </a:r>
          <a:r>
            <a:rPr lang="en-US" altLang="zh-TW" sz="800"/>
            <a:t>1%</a:t>
          </a:r>
          <a:r>
            <a:rPr lang="zh-TW" altLang="en-US" sz="800"/>
            <a:t>，按被保險人負擔</a:t>
          </a:r>
          <a:r>
            <a:rPr lang="en-US" altLang="zh-TW" sz="800"/>
            <a:t>20%</a:t>
          </a:r>
          <a:r>
            <a:rPr lang="zh-TW" altLang="en-US" sz="800"/>
            <a:t>，投保單位負擔</a:t>
          </a:r>
          <a:r>
            <a:rPr lang="en-US" altLang="zh-TW" sz="800"/>
            <a:t>70%</a:t>
          </a:r>
          <a:r>
            <a:rPr lang="zh-TW" altLang="en-US" sz="800"/>
            <a:t>之比例計算。</a:t>
          </a:r>
          <a:endParaRPr lang="en-US" altLang="zh-TW" sz="800"/>
        </a:p>
        <a:p>
          <a:pPr marL="228600" indent="-228600">
            <a:buFont typeface="+mj-ea"/>
            <a:buAutoNum type="ea1ChtPeriod"/>
          </a:pPr>
          <a:r>
            <a:rPr lang="zh-TW" altLang="en-US" sz="800"/>
            <a:t>本表投保薪資等級金額錄自勞動部</a:t>
          </a:r>
          <a:r>
            <a:rPr lang="en-US" altLang="zh-TW" sz="800"/>
            <a:t>108</a:t>
          </a:r>
          <a:r>
            <a:rPr lang="zh-TW" altLang="en-US" sz="800"/>
            <a:t>年</a:t>
          </a:r>
          <a:r>
            <a:rPr lang="en-US" altLang="zh-TW" sz="800"/>
            <a:t>10</a:t>
          </a:r>
          <a:r>
            <a:rPr lang="zh-TW" altLang="en-US" sz="800"/>
            <a:t>月</a:t>
          </a:r>
          <a:r>
            <a:rPr lang="en-US" altLang="zh-TW" sz="800"/>
            <a:t>30</a:t>
          </a:r>
          <a:r>
            <a:rPr lang="zh-TW" altLang="en-US" sz="800"/>
            <a:t>勞動保</a:t>
          </a:r>
          <a:r>
            <a:rPr lang="en-US" altLang="zh-TW" sz="800"/>
            <a:t>2</a:t>
          </a:r>
          <a:r>
            <a:rPr lang="zh-TW" altLang="en-US" sz="800"/>
            <a:t>字第</a:t>
          </a:r>
          <a:r>
            <a:rPr lang="en-US" altLang="zh-TW" sz="800"/>
            <a:t>1080140541</a:t>
          </a:r>
          <a:r>
            <a:rPr lang="zh-TW" altLang="en-US" sz="800"/>
            <a:t>號令修正發布之「勞工保險投保薪資分級表」。</a:t>
          </a:r>
          <a:endParaRPr lang="en-US" altLang="zh-TW" sz="800"/>
        </a:p>
        <a:p>
          <a:pPr marL="228600" indent="-228600">
            <a:buFont typeface="+mj-ea"/>
            <a:buAutoNum type="ea1ChtPeriod"/>
          </a:pPr>
          <a:r>
            <a:rPr lang="zh-TW" altLang="en-US" sz="800"/>
            <a:t>有關被保險人與投保單位應負擔之勞工保險普通事故保險費、職業災害保險費及就業保險費詳細金額，請利用本局網站</a:t>
          </a:r>
          <a:r>
            <a:rPr lang="en-US" altLang="zh-TW" sz="800"/>
            <a:t>(www.bli.gov.tw)</a:t>
          </a:r>
          <a:r>
            <a:rPr lang="zh-TW" altLang="en-US" sz="800"/>
            <a:t>首頁</a:t>
          </a:r>
          <a:r>
            <a:rPr lang="en-US" altLang="zh-TW" sz="800"/>
            <a:t>-</a:t>
          </a:r>
          <a:r>
            <a:rPr lang="zh-TW" altLang="en-US" sz="800"/>
            <a:t>大家常用的服務</a:t>
          </a:r>
          <a:r>
            <a:rPr lang="en-US" altLang="zh-TW" sz="800"/>
            <a:t>/</a:t>
          </a:r>
          <a:r>
            <a:rPr lang="zh-TW" altLang="en-US" sz="800"/>
            <a:t>常用書表下載</a:t>
          </a:r>
          <a:r>
            <a:rPr lang="en-US" altLang="zh-TW" sz="800"/>
            <a:t>/</a:t>
          </a:r>
          <a:r>
            <a:rPr lang="zh-TW" altLang="en-US" sz="800"/>
            <a:t>保險費分擔表</a:t>
          </a:r>
          <a:r>
            <a:rPr lang="en-US" altLang="zh-TW" sz="800"/>
            <a:t>/</a:t>
          </a:r>
          <a:r>
            <a:rPr lang="zh-TW" altLang="en-US" sz="800"/>
            <a:t>一般單位保險費分擔金額表查詢， 或利用便民服務</a:t>
          </a:r>
          <a:r>
            <a:rPr lang="en-US" altLang="zh-TW" sz="800"/>
            <a:t>/</a:t>
          </a:r>
          <a:r>
            <a:rPr lang="zh-TW" altLang="en-US" sz="800"/>
            <a:t>簡易試算</a:t>
          </a:r>
          <a:r>
            <a:rPr lang="en-US" altLang="zh-TW" sz="800"/>
            <a:t>/</a:t>
          </a:r>
          <a:r>
            <a:rPr lang="zh-TW" altLang="en-US" sz="800"/>
            <a:t>勞保、就保個人保險費試算項下查詢。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2</xdr:row>
      <xdr:rowOff>7620</xdr:rowOff>
    </xdr:from>
    <xdr:to>
      <xdr:col>1</xdr:col>
      <xdr:colOff>7620</xdr:colOff>
      <xdr:row>5</xdr:row>
      <xdr:rowOff>7620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7620" y="525780"/>
          <a:ext cx="609600" cy="457200"/>
        </a:xfrm>
        <a:prstGeom prst="line">
          <a:avLst/>
        </a:prstGeom>
        <a:noFill/>
        <a:ln w="9525">
          <a:solidFill>
            <a:srgbClr val="0000FF"/>
          </a:solidFill>
          <a:round/>
          <a:headEnd/>
          <a:tailEnd/>
        </a:ln>
      </xdr:spPr>
    </xdr:sp>
    <xdr:clientData/>
  </xdr:twoCellAnchor>
  <xdr:twoCellAnchor editAs="oneCell">
    <xdr:from>
      <xdr:col>0</xdr:col>
      <xdr:colOff>184785</xdr:colOff>
      <xdr:row>2</xdr:row>
      <xdr:rowOff>1905</xdr:rowOff>
    </xdr:from>
    <xdr:to>
      <xdr:col>1</xdr:col>
      <xdr:colOff>85677</xdr:colOff>
      <xdr:row>3</xdr:row>
      <xdr:rowOff>27148</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184785" y="520065"/>
          <a:ext cx="502872" cy="17764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0" y="8229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7620</xdr:rowOff>
    </xdr:from>
    <xdr:to>
      <xdr:col>1</xdr:col>
      <xdr:colOff>7620</xdr:colOff>
      <xdr:row>39</xdr:row>
      <xdr:rowOff>7620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0" y="5135880"/>
          <a:ext cx="617220" cy="457200"/>
        </a:xfrm>
        <a:prstGeom prst="line">
          <a:avLst/>
        </a:prstGeom>
        <a:noFill/>
        <a:ln w="9525">
          <a:solidFill>
            <a:srgbClr val="0000FF"/>
          </a:solidFill>
          <a:round/>
          <a:headEnd/>
          <a:tailEnd/>
        </a:ln>
      </xdr:spPr>
    </xdr:sp>
    <xdr:clientData/>
  </xdr:twoCellAnchor>
  <xdr:twoCellAnchor editAs="oneCell">
    <xdr:from>
      <xdr:col>0</xdr:col>
      <xdr:colOff>175260</xdr:colOff>
      <xdr:row>36</xdr:row>
      <xdr:rowOff>9525</xdr:rowOff>
    </xdr:from>
    <xdr:to>
      <xdr:col>0</xdr:col>
      <xdr:colOff>606377</xdr:colOff>
      <xdr:row>37</xdr:row>
      <xdr:rowOff>19050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175260" y="5137785"/>
          <a:ext cx="43111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0" y="54330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11816</xdr:colOff>
      <xdr:row>69</xdr:row>
      <xdr:rowOff>48595</xdr:rowOff>
    </xdr:from>
    <xdr:to>
      <xdr:col>29</xdr:col>
      <xdr:colOff>11819</xdr:colOff>
      <xdr:row>74</xdr:row>
      <xdr:rowOff>126352</xdr:rowOff>
    </xdr:to>
    <xdr:sp macro="" textlink="">
      <xdr:nvSpPr>
        <xdr:cNvPr id="8" name="文字方塊 7">
          <a:extLst>
            <a:ext uri="{FF2B5EF4-FFF2-40B4-BE49-F238E27FC236}">
              <a16:creationId xmlns:a16="http://schemas.microsoft.com/office/drawing/2014/main" id="{00000000-0008-0000-0500-000008000000}"/>
            </a:ext>
          </a:extLst>
        </xdr:cNvPr>
        <xdr:cNvSpPr txBox="1"/>
      </xdr:nvSpPr>
      <xdr:spPr>
        <a:xfrm>
          <a:off x="11816" y="9748855"/>
          <a:ext cx="12214863" cy="83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108</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9.5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％，表列保險費金額係依現行勞工保險普通事故保險費率</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108</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30</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1080140541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1</xdr:col>
      <xdr:colOff>6350</xdr:colOff>
      <xdr:row>37</xdr:row>
      <xdr:rowOff>19050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2</xdr:row>
      <xdr:rowOff>12700</xdr:rowOff>
    </xdr:from>
    <xdr:to>
      <xdr:col>1</xdr:col>
      <xdr:colOff>6350</xdr:colOff>
      <xdr:row>5</xdr:row>
      <xdr:rowOff>6350</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514350"/>
          <a:ext cx="628650" cy="450850"/>
        </a:xfrm>
        <a:prstGeom prst="line">
          <a:avLst/>
        </a:prstGeom>
        <a:noFill/>
        <a:ln w="9525">
          <a:solidFill>
            <a:srgbClr val="000000"/>
          </a:solidFill>
          <a:round/>
          <a:headEnd/>
          <a:tailEnd/>
        </a:ln>
      </xdr:spPr>
    </xdr:sp>
    <xdr:clientData/>
  </xdr:twoCellAnchor>
  <xdr:twoCellAnchor editAs="oneCell">
    <xdr:from>
      <xdr:col>0</xdr:col>
      <xdr:colOff>180975</xdr:colOff>
      <xdr:row>2</xdr:row>
      <xdr:rowOff>9525</xdr:rowOff>
    </xdr:from>
    <xdr:to>
      <xdr:col>1</xdr:col>
      <xdr:colOff>73025</xdr:colOff>
      <xdr:row>3</xdr:row>
      <xdr:rowOff>19050</xdr:rowOff>
    </xdr:to>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1" name="Text Box 3">
          <a:extLst>
            <a:ext uri="{FF2B5EF4-FFF2-40B4-BE49-F238E27FC236}">
              <a16:creationId xmlns:a16="http://schemas.microsoft.com/office/drawing/2014/main" id="{00000000-0008-0000-0800-00000B000000}"/>
            </a:ext>
          </a:extLst>
        </xdr:cNvPr>
        <xdr:cNvSpPr txBox="1">
          <a:spLocks noChangeArrowheads="1"/>
        </xdr:cNvSpPr>
      </xdr:nvSpPr>
      <xdr:spPr bwMode="auto">
        <a:xfrm>
          <a:off x="0" y="8064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12" name="Line 4">
          <a:extLst>
            <a:ext uri="{FF2B5EF4-FFF2-40B4-BE49-F238E27FC236}">
              <a16:creationId xmlns:a16="http://schemas.microsoft.com/office/drawing/2014/main" id="{00000000-0008-0000-0800-00000C000000}"/>
            </a:ext>
          </a:extLst>
        </xdr:cNvPr>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0</xdr:col>
      <xdr:colOff>608330</xdr:colOff>
      <xdr:row>37</xdr:row>
      <xdr:rowOff>19050</xdr:rowOff>
    </xdr:to>
    <xdr:sp macro="" textlink="">
      <xdr:nvSpPr>
        <xdr:cNvPr id="13" name="Text Box 5">
          <a:extLst>
            <a:ext uri="{FF2B5EF4-FFF2-40B4-BE49-F238E27FC236}">
              <a16:creationId xmlns:a16="http://schemas.microsoft.com/office/drawing/2014/main" id="{00000000-0008-0000-0800-00000D000000}"/>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4" name="Text Box 6">
          <a:extLst>
            <a:ext uri="{FF2B5EF4-FFF2-40B4-BE49-F238E27FC236}">
              <a16:creationId xmlns:a16="http://schemas.microsoft.com/office/drawing/2014/main" id="{00000000-0008-0000-0800-00000E000000}"/>
            </a:ext>
          </a:extLst>
        </xdr:cNvPr>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73025</xdr:colOff>
      <xdr:row>3</xdr:row>
      <xdr:rowOff>19050</xdr:rowOff>
    </xdr:to>
    <xdr:sp macro="" textlink="">
      <xdr:nvSpPr>
        <xdr:cNvPr id="15" name="Text Box 7">
          <a:extLst>
            <a:ext uri="{FF2B5EF4-FFF2-40B4-BE49-F238E27FC236}">
              <a16:creationId xmlns:a16="http://schemas.microsoft.com/office/drawing/2014/main" id="{00000000-0008-0000-0800-00000F000000}"/>
            </a:ext>
          </a:extLst>
        </xdr:cNvPr>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9525</xdr:rowOff>
    </xdr:from>
    <xdr:to>
      <xdr:col>0</xdr:col>
      <xdr:colOff>607589</xdr:colOff>
      <xdr:row>37</xdr:row>
      <xdr:rowOff>19050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177800" y="5216525"/>
          <a:ext cx="44248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6350</xdr:colOff>
      <xdr:row>2</xdr:row>
      <xdr:rowOff>12700</xdr:rowOff>
    </xdr:from>
    <xdr:to>
      <xdr:col>1</xdr:col>
      <xdr:colOff>6350</xdr:colOff>
      <xdr:row>5</xdr:row>
      <xdr:rowOff>6350</xdr:rowOff>
    </xdr:to>
    <xdr:sp macro="" textlink="">
      <xdr:nvSpPr>
        <xdr:cNvPr id="8" name="Line 1">
          <a:extLst>
            <a:ext uri="{FF2B5EF4-FFF2-40B4-BE49-F238E27FC236}">
              <a16:creationId xmlns:a16="http://schemas.microsoft.com/office/drawing/2014/main" id="{00000000-0008-0000-0A00-000008000000}"/>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xdr:spPr>
    </xdr:sp>
    <xdr:clientData/>
  </xdr:twoCellAnchor>
  <xdr:twoCellAnchor editAs="oneCell">
    <xdr:from>
      <xdr:col>0</xdr:col>
      <xdr:colOff>180975</xdr:colOff>
      <xdr:row>2</xdr:row>
      <xdr:rowOff>15875</xdr:rowOff>
    </xdr:from>
    <xdr:to>
      <xdr:col>1</xdr:col>
      <xdr:colOff>79529</xdr:colOff>
      <xdr:row>3</xdr:row>
      <xdr:rowOff>19052</xdr:rowOff>
    </xdr:to>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180975" y="536575"/>
          <a:ext cx="520854" cy="15557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0" name="Text Box 3">
          <a:extLst>
            <a:ext uri="{FF2B5EF4-FFF2-40B4-BE49-F238E27FC236}">
              <a16:creationId xmlns:a16="http://schemas.microsoft.com/office/drawing/2014/main" id="{00000000-0008-0000-0A00-00000A000000}"/>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11" name="Line 4">
          <a:extLst>
            <a:ext uri="{FF2B5EF4-FFF2-40B4-BE49-F238E27FC236}">
              <a16:creationId xmlns:a16="http://schemas.microsoft.com/office/drawing/2014/main" id="{00000000-0008-0000-0A00-00000B000000}"/>
            </a:ext>
          </a:extLst>
        </xdr:cNvPr>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15875</xdr:rowOff>
    </xdr:from>
    <xdr:to>
      <xdr:col>0</xdr:col>
      <xdr:colOff>622033</xdr:colOff>
      <xdr:row>37</xdr:row>
      <xdr:rowOff>19053</xdr:rowOff>
    </xdr:to>
    <xdr:sp macro="" textlink="">
      <xdr:nvSpPr>
        <xdr:cNvPr id="12" name="Text Box 5">
          <a:extLst>
            <a:ext uri="{FF2B5EF4-FFF2-40B4-BE49-F238E27FC236}">
              <a16:creationId xmlns:a16="http://schemas.microsoft.com/office/drawing/2014/main" id="{00000000-0008-0000-0A00-00000C000000}"/>
            </a:ext>
          </a:extLst>
        </xdr:cNvPr>
        <xdr:cNvSpPr txBox="1">
          <a:spLocks noChangeArrowheads="1"/>
        </xdr:cNvSpPr>
      </xdr:nvSpPr>
      <xdr:spPr bwMode="auto">
        <a:xfrm>
          <a:off x="177800" y="5222875"/>
          <a:ext cx="444233" cy="15557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3" name="Text Box 6">
          <a:extLst>
            <a:ext uri="{FF2B5EF4-FFF2-40B4-BE49-F238E27FC236}">
              <a16:creationId xmlns:a16="http://schemas.microsoft.com/office/drawing/2014/main" id="{00000000-0008-0000-0A00-00000D000000}"/>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isin.com@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nhi.gov.tw/Content_List.aspx?n=5581FA007B6177B7&amp;topn=5FE8C9FEAE863B46&amp;upn=BD91948631E3736A" TargetMode="External"/><Relationship Id="rId7" Type="http://schemas.openxmlformats.org/officeDocument/2006/relationships/comments" Target="../comments1.xml"/><Relationship Id="rId2" Type="http://schemas.openxmlformats.org/officeDocument/2006/relationships/hyperlink" Target="https://www.bli.gov.tw/0102606.html" TargetMode="External"/><Relationship Id="rId1" Type="http://schemas.openxmlformats.org/officeDocument/2006/relationships/hyperlink" Target="https://www.gisin.com.tw/"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bli.gov.tw/0012959.html"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bli.gov.tw/0006921.html%20&#26368;&#24460;&#26356;&#26032;&#26085;&#26399;&#65306;2020-03-09"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28:F30"/>
  <sheetViews>
    <sheetView workbookViewId="0">
      <selection activeCell="Q8" sqref="Q8"/>
    </sheetView>
  </sheetViews>
  <sheetFormatPr defaultRowHeight="17"/>
  <sheetData>
    <row r="28" spans="1:6" ht="19.5">
      <c r="A28" s="98"/>
      <c r="B28" s="99" t="s">
        <v>129</v>
      </c>
      <c r="C28" s="98"/>
      <c r="D28" s="98"/>
      <c r="E28" s="98"/>
      <c r="F28" s="98"/>
    </row>
    <row r="30" spans="1:6">
      <c r="B30" s="100"/>
      <c r="C30" s="101"/>
    </row>
  </sheetData>
  <sheetProtection password="EE7C" sheet="1" objects="1" scenarios="1"/>
  <phoneticPr fontId="5" type="noConversion"/>
  <hyperlinks>
    <hyperlink ref="B28"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7EE0-03C0-4243-B44E-0D8A93525D82}">
  <sheetPr codeName="工作表13">
    <tabColor rgb="FFC00000"/>
  </sheetPr>
  <dimension ref="A1:I54"/>
  <sheetViews>
    <sheetView workbookViewId="0">
      <pane xSplit="2" ySplit="5" topLeftCell="C21" activePane="bottomRight" state="frozen"/>
      <selection pane="topRight" activeCell="C1" sqref="C1"/>
      <selection pane="bottomLeft" activeCell="A6" sqref="A6"/>
      <selection pane="bottomRight" activeCell="C28" sqref="C28"/>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181</v>
      </c>
      <c r="B1" s="22"/>
      <c r="C1" s="22"/>
      <c r="D1" s="22"/>
      <c r="E1" s="22"/>
      <c r="F1" s="22"/>
    </row>
    <row r="2" spans="1:6" ht="17.5" thickBot="1">
      <c r="A2" s="95"/>
      <c r="B2" s="95" t="s">
        <v>182</v>
      </c>
      <c r="C2" s="95"/>
      <c r="D2" s="95"/>
      <c r="E2" s="95"/>
      <c r="F2" s="226" t="s">
        <v>183</v>
      </c>
    </row>
    <row r="3" spans="1:6" ht="15.75" customHeight="1">
      <c r="A3" s="473" t="s">
        <v>17</v>
      </c>
      <c r="B3" s="475" t="s">
        <v>15</v>
      </c>
      <c r="C3" s="501" t="s">
        <v>18</v>
      </c>
      <c r="D3" s="502"/>
      <c r="E3" s="502"/>
      <c r="F3" s="503"/>
    </row>
    <row r="4" spans="1:6" ht="57" customHeight="1">
      <c r="A4" s="474"/>
      <c r="B4" s="500"/>
      <c r="C4" s="3" t="s">
        <v>184</v>
      </c>
      <c r="D4" s="4" t="s">
        <v>185</v>
      </c>
      <c r="E4" s="4" t="s">
        <v>19</v>
      </c>
      <c r="F4" s="241" t="s">
        <v>20</v>
      </c>
    </row>
    <row r="5" spans="1:6">
      <c r="A5" s="28">
        <v>1</v>
      </c>
      <c r="B5" s="237"/>
      <c r="C5" s="13"/>
      <c r="D5" s="13"/>
      <c r="E5" s="6"/>
      <c r="F5" s="244"/>
    </row>
    <row r="6" spans="1:6">
      <c r="A6" s="28">
        <f t="shared" ref="A6:A50" si="0">+A5+1</f>
        <v>2</v>
      </c>
      <c r="B6" s="237"/>
      <c r="C6" s="13"/>
      <c r="D6" s="13"/>
      <c r="E6" s="6"/>
      <c r="F6" s="244"/>
    </row>
    <row r="7" spans="1:6">
      <c r="A7" s="28">
        <f t="shared" si="0"/>
        <v>3</v>
      </c>
      <c r="B7" s="237"/>
      <c r="C7" s="13"/>
      <c r="D7" s="13"/>
      <c r="E7" s="6"/>
      <c r="F7" s="244"/>
    </row>
    <row r="8" spans="1:6">
      <c r="A8" s="28">
        <f t="shared" si="0"/>
        <v>4</v>
      </c>
      <c r="B8" s="237"/>
      <c r="C8" s="13"/>
      <c r="D8" s="13"/>
      <c r="E8" s="6"/>
      <c r="F8" s="244"/>
    </row>
    <row r="9" spans="1:6">
      <c r="A9" s="245">
        <f t="shared" si="0"/>
        <v>5</v>
      </c>
      <c r="B9" s="242"/>
      <c r="C9" s="24"/>
      <c r="D9" s="246"/>
      <c r="E9" s="24"/>
      <c r="F9" s="243"/>
    </row>
    <row r="10" spans="1:6">
      <c r="A10" s="28">
        <f t="shared" si="0"/>
        <v>6</v>
      </c>
      <c r="B10" s="237">
        <v>31800</v>
      </c>
      <c r="C10" s="6">
        <f t="shared" ref="C10:C50" si="1">+ROUND(B10*0.0517,0)</f>
        <v>1644</v>
      </c>
      <c r="D10" s="229">
        <f t="shared" ref="D10:D11" si="2">+C10*2</f>
        <v>3288</v>
      </c>
      <c r="E10" s="6">
        <f t="shared" ref="E10:E11" si="3">+C10*3</f>
        <v>4932</v>
      </c>
      <c r="F10" s="244">
        <f t="shared" ref="F10:F11" si="4">+C10*4</f>
        <v>6576</v>
      </c>
    </row>
    <row r="11" spans="1:6">
      <c r="A11" s="28">
        <f t="shared" si="0"/>
        <v>7</v>
      </c>
      <c r="B11" s="237">
        <v>33300</v>
      </c>
      <c r="C11" s="6">
        <f t="shared" si="1"/>
        <v>1722</v>
      </c>
      <c r="D11" s="229">
        <f t="shared" si="2"/>
        <v>3444</v>
      </c>
      <c r="E11" s="6">
        <f t="shared" si="3"/>
        <v>5166</v>
      </c>
      <c r="F11" s="247">
        <f t="shared" si="4"/>
        <v>6888</v>
      </c>
    </row>
    <row r="12" spans="1:6">
      <c r="A12" s="5">
        <f t="shared" si="0"/>
        <v>8</v>
      </c>
      <c r="B12" s="237">
        <v>34800</v>
      </c>
      <c r="C12" s="6">
        <f t="shared" si="1"/>
        <v>1799</v>
      </c>
      <c r="D12" s="7">
        <f>+C12*2</f>
        <v>3598</v>
      </c>
      <c r="E12" s="6">
        <f>+C12*3</f>
        <v>5397</v>
      </c>
      <c r="F12" s="247">
        <f>+C12*4</f>
        <v>7196</v>
      </c>
    </row>
    <row r="13" spans="1:6">
      <c r="A13" s="8">
        <f t="shared" si="0"/>
        <v>9</v>
      </c>
      <c r="B13" s="232">
        <v>36300</v>
      </c>
      <c r="C13" s="6">
        <f t="shared" si="1"/>
        <v>1877</v>
      </c>
      <c r="D13" s="11">
        <f t="shared" ref="D13:D50" si="5">+C13*2</f>
        <v>3754</v>
      </c>
      <c r="E13" s="11">
        <f t="shared" ref="E13:E50" si="6">+C13*3</f>
        <v>5631</v>
      </c>
      <c r="F13" s="248">
        <f t="shared" ref="F13:F50" si="7">+C13*4</f>
        <v>7508</v>
      </c>
    </row>
    <row r="14" spans="1:6">
      <c r="A14" s="12">
        <f t="shared" si="0"/>
        <v>10</v>
      </c>
      <c r="B14" s="242">
        <v>38200</v>
      </c>
      <c r="C14" s="24">
        <f t="shared" si="1"/>
        <v>1975</v>
      </c>
      <c r="D14" s="25">
        <f t="shared" si="5"/>
        <v>3950</v>
      </c>
      <c r="E14" s="25">
        <f t="shared" si="6"/>
        <v>5925</v>
      </c>
      <c r="F14" s="249">
        <f t="shared" si="7"/>
        <v>7900</v>
      </c>
    </row>
    <row r="15" spans="1:6">
      <c r="A15" s="5">
        <f t="shared" si="0"/>
        <v>11</v>
      </c>
      <c r="B15" s="237">
        <v>40100</v>
      </c>
      <c r="C15" s="6">
        <f t="shared" si="1"/>
        <v>2073</v>
      </c>
      <c r="D15" s="7">
        <f t="shared" si="5"/>
        <v>4146</v>
      </c>
      <c r="E15" s="7">
        <f t="shared" si="6"/>
        <v>6219</v>
      </c>
      <c r="F15" s="247">
        <f t="shared" si="7"/>
        <v>8292</v>
      </c>
    </row>
    <row r="16" spans="1:6">
      <c r="A16" s="5">
        <f t="shared" si="0"/>
        <v>12</v>
      </c>
      <c r="B16" s="237">
        <v>42000</v>
      </c>
      <c r="C16" s="6">
        <f t="shared" si="1"/>
        <v>2171</v>
      </c>
      <c r="D16" s="7">
        <f t="shared" si="5"/>
        <v>4342</v>
      </c>
      <c r="E16" s="7">
        <f t="shared" si="6"/>
        <v>6513</v>
      </c>
      <c r="F16" s="247">
        <f t="shared" si="7"/>
        <v>8684</v>
      </c>
    </row>
    <row r="17" spans="1:6">
      <c r="A17" s="5">
        <f t="shared" si="0"/>
        <v>13</v>
      </c>
      <c r="B17" s="237">
        <v>43900</v>
      </c>
      <c r="C17" s="6">
        <f t="shared" si="1"/>
        <v>2270</v>
      </c>
      <c r="D17" s="7">
        <f t="shared" si="5"/>
        <v>4540</v>
      </c>
      <c r="E17" s="7">
        <f t="shared" si="6"/>
        <v>6810</v>
      </c>
      <c r="F17" s="247">
        <f t="shared" si="7"/>
        <v>9080</v>
      </c>
    </row>
    <row r="18" spans="1:6">
      <c r="A18" s="8">
        <f t="shared" si="0"/>
        <v>14</v>
      </c>
      <c r="B18" s="232">
        <v>45800</v>
      </c>
      <c r="C18" s="10">
        <f t="shared" si="1"/>
        <v>2368</v>
      </c>
      <c r="D18" s="11">
        <f t="shared" si="5"/>
        <v>4736</v>
      </c>
      <c r="E18" s="11">
        <f t="shared" si="6"/>
        <v>7104</v>
      </c>
      <c r="F18" s="248">
        <f t="shared" si="7"/>
        <v>9472</v>
      </c>
    </row>
    <row r="19" spans="1:6">
      <c r="A19" s="12">
        <f t="shared" si="0"/>
        <v>15</v>
      </c>
      <c r="B19" s="242">
        <v>48200</v>
      </c>
      <c r="C19" s="6">
        <f t="shared" si="1"/>
        <v>2492</v>
      </c>
      <c r="D19" s="25">
        <f t="shared" si="5"/>
        <v>4984</v>
      </c>
      <c r="E19" s="25">
        <f t="shared" si="6"/>
        <v>7476</v>
      </c>
      <c r="F19" s="249">
        <f t="shared" si="7"/>
        <v>9968</v>
      </c>
    </row>
    <row r="20" spans="1:6">
      <c r="A20" s="5">
        <f t="shared" si="0"/>
        <v>16</v>
      </c>
      <c r="B20" s="237">
        <v>50600</v>
      </c>
      <c r="C20" s="6">
        <f t="shared" si="1"/>
        <v>2616</v>
      </c>
      <c r="D20" s="7">
        <f t="shared" si="5"/>
        <v>5232</v>
      </c>
      <c r="E20" s="7">
        <f t="shared" si="6"/>
        <v>7848</v>
      </c>
      <c r="F20" s="247">
        <f t="shared" si="7"/>
        <v>10464</v>
      </c>
    </row>
    <row r="21" spans="1:6">
      <c r="A21" s="5">
        <f t="shared" si="0"/>
        <v>17</v>
      </c>
      <c r="B21" s="237">
        <v>53000</v>
      </c>
      <c r="C21" s="6">
        <f t="shared" si="1"/>
        <v>2740</v>
      </c>
      <c r="D21" s="7">
        <f t="shared" si="5"/>
        <v>5480</v>
      </c>
      <c r="E21" s="7">
        <f t="shared" si="6"/>
        <v>8220</v>
      </c>
      <c r="F21" s="247">
        <f t="shared" si="7"/>
        <v>10960</v>
      </c>
    </row>
    <row r="22" spans="1:6">
      <c r="A22" s="5">
        <f t="shared" si="0"/>
        <v>18</v>
      </c>
      <c r="B22" s="237">
        <v>55400</v>
      </c>
      <c r="C22" s="6">
        <f t="shared" si="1"/>
        <v>2864</v>
      </c>
      <c r="D22" s="7">
        <f t="shared" si="5"/>
        <v>5728</v>
      </c>
      <c r="E22" s="7">
        <f t="shared" si="6"/>
        <v>8592</v>
      </c>
      <c r="F22" s="247">
        <f t="shared" si="7"/>
        <v>11456</v>
      </c>
    </row>
    <row r="23" spans="1:6">
      <c r="A23" s="8">
        <f t="shared" si="0"/>
        <v>19</v>
      </c>
      <c r="B23" s="232">
        <v>57800</v>
      </c>
      <c r="C23" s="6">
        <f t="shared" si="1"/>
        <v>2988</v>
      </c>
      <c r="D23" s="11">
        <f t="shared" si="5"/>
        <v>5976</v>
      </c>
      <c r="E23" s="11">
        <f t="shared" si="6"/>
        <v>8964</v>
      </c>
      <c r="F23" s="248">
        <f t="shared" si="7"/>
        <v>11952</v>
      </c>
    </row>
    <row r="24" spans="1:6">
      <c r="A24" s="12">
        <f t="shared" si="0"/>
        <v>20</v>
      </c>
      <c r="B24" s="242">
        <v>60800</v>
      </c>
      <c r="C24" s="24">
        <f t="shared" si="1"/>
        <v>3143</v>
      </c>
      <c r="D24" s="25">
        <f t="shared" si="5"/>
        <v>6286</v>
      </c>
      <c r="E24" s="24">
        <f t="shared" si="6"/>
        <v>9429</v>
      </c>
      <c r="F24" s="249">
        <f t="shared" si="7"/>
        <v>12572</v>
      </c>
    </row>
    <row r="25" spans="1:6">
      <c r="A25" s="5">
        <f t="shared" si="0"/>
        <v>21</v>
      </c>
      <c r="B25" s="237">
        <v>63800</v>
      </c>
      <c r="C25" s="6">
        <f t="shared" si="1"/>
        <v>3298</v>
      </c>
      <c r="D25" s="7">
        <f t="shared" si="5"/>
        <v>6596</v>
      </c>
      <c r="E25" s="6">
        <f t="shared" si="6"/>
        <v>9894</v>
      </c>
      <c r="F25" s="247">
        <f t="shared" si="7"/>
        <v>13192</v>
      </c>
    </row>
    <row r="26" spans="1:6">
      <c r="A26" s="5">
        <f t="shared" si="0"/>
        <v>22</v>
      </c>
      <c r="B26" s="237">
        <v>66800</v>
      </c>
      <c r="C26" s="6">
        <f t="shared" si="1"/>
        <v>3454</v>
      </c>
      <c r="D26" s="7">
        <f t="shared" si="5"/>
        <v>6908</v>
      </c>
      <c r="E26" s="6">
        <f t="shared" si="6"/>
        <v>10362</v>
      </c>
      <c r="F26" s="247">
        <f t="shared" si="7"/>
        <v>13816</v>
      </c>
    </row>
    <row r="27" spans="1:6">
      <c r="A27" s="5">
        <f t="shared" si="0"/>
        <v>23</v>
      </c>
      <c r="B27" s="237">
        <v>69800</v>
      </c>
      <c r="C27" s="6">
        <f t="shared" si="1"/>
        <v>3609</v>
      </c>
      <c r="D27" s="7">
        <f t="shared" si="5"/>
        <v>7218</v>
      </c>
      <c r="E27" s="6">
        <f t="shared" si="6"/>
        <v>10827</v>
      </c>
      <c r="F27" s="247">
        <f t="shared" si="7"/>
        <v>14436</v>
      </c>
    </row>
    <row r="28" spans="1:6">
      <c r="A28" s="8">
        <f t="shared" si="0"/>
        <v>24</v>
      </c>
      <c r="B28" s="237">
        <v>72800</v>
      </c>
      <c r="C28" s="10">
        <f t="shared" si="1"/>
        <v>3764</v>
      </c>
      <c r="D28" s="7">
        <f t="shared" si="5"/>
        <v>7528</v>
      </c>
      <c r="E28" s="6">
        <f t="shared" si="6"/>
        <v>11292</v>
      </c>
      <c r="F28" s="247">
        <f t="shared" si="7"/>
        <v>15056</v>
      </c>
    </row>
    <row r="29" spans="1:6">
      <c r="A29" s="5">
        <f t="shared" si="0"/>
        <v>25</v>
      </c>
      <c r="B29" s="242">
        <v>76500</v>
      </c>
      <c r="C29" s="6">
        <f t="shared" si="1"/>
        <v>3955</v>
      </c>
      <c r="D29" s="25">
        <f t="shared" si="5"/>
        <v>7910</v>
      </c>
      <c r="E29" s="24">
        <f t="shared" si="6"/>
        <v>11865</v>
      </c>
      <c r="F29" s="249">
        <f t="shared" si="7"/>
        <v>15820</v>
      </c>
    </row>
    <row r="30" spans="1:6">
      <c r="A30" s="5">
        <f t="shared" si="0"/>
        <v>26</v>
      </c>
      <c r="B30" s="237">
        <v>80200</v>
      </c>
      <c r="C30" s="6">
        <f t="shared" si="1"/>
        <v>4146</v>
      </c>
      <c r="D30" s="7">
        <f t="shared" si="5"/>
        <v>8292</v>
      </c>
      <c r="E30" s="6">
        <f t="shared" si="6"/>
        <v>12438</v>
      </c>
      <c r="F30" s="247">
        <f t="shared" si="7"/>
        <v>16584</v>
      </c>
    </row>
    <row r="31" spans="1:6">
      <c r="A31" s="5">
        <f t="shared" si="0"/>
        <v>27</v>
      </c>
      <c r="B31" s="237">
        <v>83900</v>
      </c>
      <c r="C31" s="6">
        <f t="shared" si="1"/>
        <v>4338</v>
      </c>
      <c r="D31" s="7">
        <f t="shared" si="5"/>
        <v>8676</v>
      </c>
      <c r="E31" s="6">
        <f t="shared" si="6"/>
        <v>13014</v>
      </c>
      <c r="F31" s="247">
        <f t="shared" si="7"/>
        <v>17352</v>
      </c>
    </row>
    <row r="32" spans="1:6">
      <c r="A32" s="8">
        <f t="shared" si="0"/>
        <v>28</v>
      </c>
      <c r="B32" s="232">
        <v>87600</v>
      </c>
      <c r="C32" s="6">
        <f t="shared" si="1"/>
        <v>4529</v>
      </c>
      <c r="D32" s="11">
        <f t="shared" si="5"/>
        <v>9058</v>
      </c>
      <c r="E32" s="10">
        <f t="shared" si="6"/>
        <v>13587</v>
      </c>
      <c r="F32" s="248">
        <f t="shared" si="7"/>
        <v>18116</v>
      </c>
    </row>
    <row r="33" spans="1:6">
      <c r="A33" s="5">
        <f t="shared" si="0"/>
        <v>29</v>
      </c>
      <c r="B33" s="242">
        <v>92100</v>
      </c>
      <c r="C33" s="24">
        <f t="shared" si="1"/>
        <v>4762</v>
      </c>
      <c r="D33" s="25">
        <f t="shared" si="5"/>
        <v>9524</v>
      </c>
      <c r="E33" s="24">
        <f t="shared" si="6"/>
        <v>14286</v>
      </c>
      <c r="F33" s="249">
        <f t="shared" si="7"/>
        <v>19048</v>
      </c>
    </row>
    <row r="34" spans="1:6">
      <c r="A34" s="5">
        <f t="shared" si="0"/>
        <v>30</v>
      </c>
      <c r="B34" s="237">
        <v>96600</v>
      </c>
      <c r="C34" s="6">
        <f t="shared" si="1"/>
        <v>4994</v>
      </c>
      <c r="D34" s="7">
        <f t="shared" si="5"/>
        <v>9988</v>
      </c>
      <c r="E34" s="6">
        <f t="shared" si="6"/>
        <v>14982</v>
      </c>
      <c r="F34" s="247">
        <f t="shared" si="7"/>
        <v>19976</v>
      </c>
    </row>
    <row r="35" spans="1:6">
      <c r="A35" s="5">
        <f t="shared" si="0"/>
        <v>31</v>
      </c>
      <c r="B35" s="237">
        <v>101100</v>
      </c>
      <c r="C35" s="6">
        <f t="shared" si="1"/>
        <v>5227</v>
      </c>
      <c r="D35" s="7">
        <f t="shared" si="5"/>
        <v>10454</v>
      </c>
      <c r="E35" s="6">
        <f t="shared" si="6"/>
        <v>15681</v>
      </c>
      <c r="F35" s="247">
        <f t="shared" si="7"/>
        <v>20908</v>
      </c>
    </row>
    <row r="36" spans="1:6">
      <c r="A36" s="5">
        <f t="shared" si="0"/>
        <v>32</v>
      </c>
      <c r="B36" s="237">
        <v>105600</v>
      </c>
      <c r="C36" s="6">
        <f t="shared" si="1"/>
        <v>5460</v>
      </c>
      <c r="D36" s="7">
        <f t="shared" si="5"/>
        <v>10920</v>
      </c>
      <c r="E36" s="6">
        <f t="shared" si="6"/>
        <v>16380</v>
      </c>
      <c r="F36" s="247">
        <f t="shared" si="7"/>
        <v>21840</v>
      </c>
    </row>
    <row r="37" spans="1:6">
      <c r="A37" s="8">
        <f t="shared" si="0"/>
        <v>33</v>
      </c>
      <c r="B37" s="237">
        <v>110100</v>
      </c>
      <c r="C37" s="10">
        <f t="shared" si="1"/>
        <v>5692</v>
      </c>
      <c r="D37" s="11">
        <f t="shared" si="5"/>
        <v>11384</v>
      </c>
      <c r="E37" s="6">
        <f t="shared" si="6"/>
        <v>17076</v>
      </c>
      <c r="F37" s="247">
        <f t="shared" si="7"/>
        <v>22768</v>
      </c>
    </row>
    <row r="38" spans="1:6">
      <c r="A38" s="5">
        <f t="shared" si="0"/>
        <v>34</v>
      </c>
      <c r="B38" s="242">
        <v>115500</v>
      </c>
      <c r="C38" s="24">
        <f t="shared" si="1"/>
        <v>5971</v>
      </c>
      <c r="D38" s="7">
        <f t="shared" si="5"/>
        <v>11942</v>
      </c>
      <c r="E38" s="24">
        <f t="shared" si="6"/>
        <v>17913</v>
      </c>
      <c r="F38" s="249">
        <f t="shared" si="7"/>
        <v>23884</v>
      </c>
    </row>
    <row r="39" spans="1:6">
      <c r="A39" s="5">
        <f t="shared" si="0"/>
        <v>35</v>
      </c>
      <c r="B39" s="237">
        <v>120900</v>
      </c>
      <c r="C39" s="6">
        <f t="shared" si="1"/>
        <v>6251</v>
      </c>
      <c r="D39" s="7">
        <f t="shared" si="5"/>
        <v>12502</v>
      </c>
      <c r="E39" s="6">
        <f t="shared" si="6"/>
        <v>18753</v>
      </c>
      <c r="F39" s="247">
        <f t="shared" si="7"/>
        <v>25004</v>
      </c>
    </row>
    <row r="40" spans="1:6">
      <c r="A40" s="5">
        <f t="shared" si="0"/>
        <v>36</v>
      </c>
      <c r="B40" s="237">
        <v>126300</v>
      </c>
      <c r="C40" s="6">
        <f t="shared" si="1"/>
        <v>6530</v>
      </c>
      <c r="D40" s="7">
        <f t="shared" si="5"/>
        <v>13060</v>
      </c>
      <c r="E40" s="6">
        <f t="shared" si="6"/>
        <v>19590</v>
      </c>
      <c r="F40" s="247">
        <f t="shared" si="7"/>
        <v>26120</v>
      </c>
    </row>
    <row r="41" spans="1:6">
      <c r="A41" s="5">
        <f t="shared" si="0"/>
        <v>37</v>
      </c>
      <c r="B41" s="237">
        <v>131700</v>
      </c>
      <c r="C41" s="6">
        <f t="shared" si="1"/>
        <v>6809</v>
      </c>
      <c r="D41" s="7">
        <f t="shared" si="5"/>
        <v>13618</v>
      </c>
      <c r="E41" s="6">
        <f t="shared" si="6"/>
        <v>20427</v>
      </c>
      <c r="F41" s="247">
        <f t="shared" si="7"/>
        <v>27236</v>
      </c>
    </row>
    <row r="42" spans="1:6">
      <c r="A42" s="5">
        <f t="shared" si="0"/>
        <v>38</v>
      </c>
      <c r="B42" s="237">
        <v>137100</v>
      </c>
      <c r="C42" s="6">
        <f t="shared" si="1"/>
        <v>7088</v>
      </c>
      <c r="D42" s="7">
        <f t="shared" si="5"/>
        <v>14176</v>
      </c>
      <c r="E42" s="7">
        <f t="shared" si="6"/>
        <v>21264</v>
      </c>
      <c r="F42" s="247">
        <f t="shared" si="7"/>
        <v>28352</v>
      </c>
    </row>
    <row r="43" spans="1:6">
      <c r="A43" s="5">
        <f t="shared" si="0"/>
        <v>39</v>
      </c>
      <c r="B43" s="237">
        <v>142500</v>
      </c>
      <c r="C43" s="6">
        <f t="shared" si="1"/>
        <v>7367</v>
      </c>
      <c r="D43" s="7">
        <f t="shared" si="5"/>
        <v>14734</v>
      </c>
      <c r="E43" s="7">
        <f t="shared" si="6"/>
        <v>22101</v>
      </c>
      <c r="F43" s="247">
        <f t="shared" si="7"/>
        <v>29468</v>
      </c>
    </row>
    <row r="44" spans="1:6">
      <c r="A44" s="5">
        <f t="shared" si="0"/>
        <v>40</v>
      </c>
      <c r="B44" s="237">
        <v>147900</v>
      </c>
      <c r="C44" s="6">
        <f t="shared" si="1"/>
        <v>7646</v>
      </c>
      <c r="D44" s="7">
        <f t="shared" si="5"/>
        <v>15292</v>
      </c>
      <c r="E44" s="7">
        <f t="shared" si="6"/>
        <v>22938</v>
      </c>
      <c r="F44" s="247">
        <f t="shared" si="7"/>
        <v>30584</v>
      </c>
    </row>
    <row r="45" spans="1:6">
      <c r="A45" s="8">
        <f>+A44+1</f>
        <v>41</v>
      </c>
      <c r="B45" s="232">
        <v>150000</v>
      </c>
      <c r="C45" s="10">
        <f t="shared" si="1"/>
        <v>7755</v>
      </c>
      <c r="D45" s="11">
        <f t="shared" si="5"/>
        <v>15510</v>
      </c>
      <c r="E45" s="11">
        <f t="shared" si="6"/>
        <v>23265</v>
      </c>
      <c r="F45" s="248">
        <f t="shared" si="7"/>
        <v>31020</v>
      </c>
    </row>
    <row r="46" spans="1:6">
      <c r="A46" s="5">
        <f t="shared" si="0"/>
        <v>42</v>
      </c>
      <c r="B46" s="242">
        <v>156400</v>
      </c>
      <c r="C46" s="6">
        <f t="shared" si="1"/>
        <v>8086</v>
      </c>
      <c r="D46" s="25">
        <f t="shared" si="5"/>
        <v>16172</v>
      </c>
      <c r="E46" s="25">
        <f t="shared" si="6"/>
        <v>24258</v>
      </c>
      <c r="F46" s="249">
        <f t="shared" si="7"/>
        <v>32344</v>
      </c>
    </row>
    <row r="47" spans="1:6">
      <c r="A47" s="5">
        <f t="shared" si="0"/>
        <v>43</v>
      </c>
      <c r="B47" s="237">
        <v>162800</v>
      </c>
      <c r="C47" s="6">
        <f t="shared" si="1"/>
        <v>8417</v>
      </c>
      <c r="D47" s="7">
        <f t="shared" si="5"/>
        <v>16834</v>
      </c>
      <c r="E47" s="7">
        <f t="shared" si="6"/>
        <v>25251</v>
      </c>
      <c r="F47" s="247">
        <f t="shared" si="7"/>
        <v>33668</v>
      </c>
    </row>
    <row r="48" spans="1:6">
      <c r="A48" s="5">
        <f t="shared" si="0"/>
        <v>44</v>
      </c>
      <c r="B48" s="237">
        <v>169200</v>
      </c>
      <c r="C48" s="6">
        <f t="shared" si="1"/>
        <v>8748</v>
      </c>
      <c r="D48" s="7">
        <f t="shared" si="5"/>
        <v>17496</v>
      </c>
      <c r="E48" s="7">
        <f t="shared" si="6"/>
        <v>26244</v>
      </c>
      <c r="F48" s="247">
        <f t="shared" si="7"/>
        <v>34992</v>
      </c>
    </row>
    <row r="49" spans="1:9">
      <c r="A49" s="5">
        <f>+A48+1</f>
        <v>45</v>
      </c>
      <c r="B49" s="237">
        <v>175600</v>
      </c>
      <c r="C49" s="6">
        <f t="shared" si="1"/>
        <v>9079</v>
      </c>
      <c r="D49" s="7">
        <f t="shared" si="5"/>
        <v>18158</v>
      </c>
      <c r="E49" s="7">
        <f t="shared" si="6"/>
        <v>27237</v>
      </c>
      <c r="F49" s="247">
        <f t="shared" si="7"/>
        <v>36316</v>
      </c>
    </row>
    <row r="50" spans="1:9" ht="17.5" thickBot="1">
      <c r="A50" s="15">
        <f t="shared" si="0"/>
        <v>46</v>
      </c>
      <c r="B50" s="238">
        <v>182000</v>
      </c>
      <c r="C50" s="16">
        <f t="shared" si="1"/>
        <v>9409</v>
      </c>
      <c r="D50" s="17">
        <f t="shared" si="5"/>
        <v>18818</v>
      </c>
      <c r="E50" s="17">
        <f t="shared" si="6"/>
        <v>28227</v>
      </c>
      <c r="F50" s="250">
        <f t="shared" si="7"/>
        <v>37636</v>
      </c>
    </row>
    <row r="51" spans="1:9">
      <c r="A51" s="217" t="s">
        <v>557</v>
      </c>
      <c r="B51" s="251"/>
      <c r="C51" s="251"/>
      <c r="D51" s="251"/>
      <c r="E51" s="251"/>
      <c r="F51" s="33" t="s">
        <v>464</v>
      </c>
    </row>
    <row r="52" spans="1:9" ht="14.25" customHeight="1">
      <c r="A52" s="252" t="s">
        <v>559</v>
      </c>
      <c r="B52" s="253"/>
      <c r="C52" s="253"/>
      <c r="D52" s="253"/>
      <c r="E52" s="253"/>
      <c r="F52" s="254"/>
      <c r="G52" s="18"/>
      <c r="H52" s="19"/>
      <c r="I52" s="18"/>
    </row>
    <row r="53" spans="1:9" ht="14.25" customHeight="1">
      <c r="A53" s="255" t="s">
        <v>469</v>
      </c>
      <c r="B53" s="255"/>
      <c r="C53" s="255"/>
      <c r="D53" s="255"/>
      <c r="E53" s="255"/>
      <c r="F53" s="255"/>
      <c r="G53" s="20"/>
      <c r="H53" s="20"/>
      <c r="I53" s="20"/>
    </row>
    <row r="54" spans="1:9" ht="109.5" customHeight="1">
      <c r="A54" s="577" t="s">
        <v>560</v>
      </c>
      <c r="B54" s="577"/>
      <c r="C54" s="577"/>
      <c r="D54" s="577"/>
      <c r="E54" s="577"/>
      <c r="F54" s="577"/>
      <c r="G54" s="20"/>
      <c r="H54" s="20"/>
      <c r="I54" s="20"/>
    </row>
  </sheetData>
  <mergeCells count="4">
    <mergeCell ref="A3:A4"/>
    <mergeCell ref="B3:B4"/>
    <mergeCell ref="C3:F3"/>
    <mergeCell ref="A54:F54"/>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F1FA-52A8-4579-B903-60000B91CD27}">
  <sheetPr codeName="工作表2"/>
  <dimension ref="A1:AF74"/>
  <sheetViews>
    <sheetView topLeftCell="E1" workbookViewId="0">
      <selection activeCell="I8" sqref="I8"/>
    </sheetView>
  </sheetViews>
  <sheetFormatPr defaultColWidth="9" defaultRowHeight="17"/>
  <cols>
    <col min="1" max="1" width="8.90625" style="35" customWidth="1"/>
    <col min="2" max="28" width="6.6328125" style="35" customWidth="1"/>
    <col min="29" max="29" width="6.08984375" style="35" customWidth="1"/>
    <col min="30" max="30" width="3.26953125" style="35" customWidth="1"/>
    <col min="31" max="31" width="12" style="35" bestFit="1" customWidth="1"/>
    <col min="32" max="256" width="9" style="35"/>
    <col min="257" max="257" width="8.90625" style="35" customWidth="1"/>
    <col min="258" max="284" width="6.6328125" style="35" customWidth="1"/>
    <col min="285" max="285" width="6.08984375" style="35" customWidth="1"/>
    <col min="286" max="286" width="3.26953125" style="35" customWidth="1"/>
    <col min="287" max="287" width="12" style="35" bestFit="1" customWidth="1"/>
    <col min="288" max="512" width="9" style="35"/>
    <col min="513" max="513" width="8.90625" style="35" customWidth="1"/>
    <col min="514" max="540" width="6.6328125" style="35" customWidth="1"/>
    <col min="541" max="541" width="6.08984375" style="35" customWidth="1"/>
    <col min="542" max="542" width="3.26953125" style="35" customWidth="1"/>
    <col min="543" max="543" width="12" style="35" bestFit="1" customWidth="1"/>
    <col min="544" max="768" width="9" style="35"/>
    <col min="769" max="769" width="8.90625" style="35" customWidth="1"/>
    <col min="770" max="796" width="6.6328125" style="35" customWidth="1"/>
    <col min="797" max="797" width="6.08984375" style="35" customWidth="1"/>
    <col min="798" max="798" width="3.26953125" style="35" customWidth="1"/>
    <col min="799" max="799" width="12" style="35" bestFit="1" customWidth="1"/>
    <col min="800" max="1024" width="9" style="35"/>
    <col min="1025" max="1025" width="8.90625" style="35" customWidth="1"/>
    <col min="1026" max="1052" width="6.6328125" style="35" customWidth="1"/>
    <col min="1053" max="1053" width="6.08984375" style="35" customWidth="1"/>
    <col min="1054" max="1054" width="3.26953125" style="35" customWidth="1"/>
    <col min="1055" max="1055" width="12" style="35" bestFit="1" customWidth="1"/>
    <col min="1056" max="1280" width="9" style="35"/>
    <col min="1281" max="1281" width="8.90625" style="35" customWidth="1"/>
    <col min="1282" max="1308" width="6.6328125" style="35" customWidth="1"/>
    <col min="1309" max="1309" width="6.08984375" style="35" customWidth="1"/>
    <col min="1310" max="1310" width="3.26953125" style="35" customWidth="1"/>
    <col min="1311" max="1311" width="12" style="35" bestFit="1" customWidth="1"/>
    <col min="1312" max="1536" width="9" style="35"/>
    <col min="1537" max="1537" width="8.90625" style="35" customWidth="1"/>
    <col min="1538" max="1564" width="6.6328125" style="35" customWidth="1"/>
    <col min="1565" max="1565" width="6.08984375" style="35" customWidth="1"/>
    <col min="1566" max="1566" width="3.26953125" style="35" customWidth="1"/>
    <col min="1567" max="1567" width="12" style="35" bestFit="1" customWidth="1"/>
    <col min="1568" max="1792" width="9" style="35"/>
    <col min="1793" max="1793" width="8.90625" style="35" customWidth="1"/>
    <col min="1794" max="1820" width="6.6328125" style="35" customWidth="1"/>
    <col min="1821" max="1821" width="6.08984375" style="35" customWidth="1"/>
    <col min="1822" max="1822" width="3.26953125" style="35" customWidth="1"/>
    <col min="1823" max="1823" width="12" style="35" bestFit="1" customWidth="1"/>
    <col min="1824" max="2048" width="9" style="35"/>
    <col min="2049" max="2049" width="8.90625" style="35" customWidth="1"/>
    <col min="2050" max="2076" width="6.6328125" style="35" customWidth="1"/>
    <col min="2077" max="2077" width="6.08984375" style="35" customWidth="1"/>
    <col min="2078" max="2078" width="3.26953125" style="35" customWidth="1"/>
    <col min="2079" max="2079" width="12" style="35" bestFit="1" customWidth="1"/>
    <col min="2080" max="2304" width="9" style="35"/>
    <col min="2305" max="2305" width="8.90625" style="35" customWidth="1"/>
    <col min="2306" max="2332" width="6.6328125" style="35" customWidth="1"/>
    <col min="2333" max="2333" width="6.08984375" style="35" customWidth="1"/>
    <col min="2334" max="2334" width="3.26953125" style="35" customWidth="1"/>
    <col min="2335" max="2335" width="12" style="35" bestFit="1" customWidth="1"/>
    <col min="2336" max="2560" width="9" style="35"/>
    <col min="2561" max="2561" width="8.90625" style="35" customWidth="1"/>
    <col min="2562" max="2588" width="6.6328125" style="35" customWidth="1"/>
    <col min="2589" max="2589" width="6.08984375" style="35" customWidth="1"/>
    <col min="2590" max="2590" width="3.26953125" style="35" customWidth="1"/>
    <col min="2591" max="2591" width="12" style="35" bestFit="1" customWidth="1"/>
    <col min="2592" max="2816" width="9" style="35"/>
    <col min="2817" max="2817" width="8.90625" style="35" customWidth="1"/>
    <col min="2818" max="2844" width="6.6328125" style="35" customWidth="1"/>
    <col min="2845" max="2845" width="6.08984375" style="35" customWidth="1"/>
    <col min="2846" max="2846" width="3.26953125" style="35" customWidth="1"/>
    <col min="2847" max="2847" width="12" style="35" bestFit="1" customWidth="1"/>
    <col min="2848" max="3072" width="9" style="35"/>
    <col min="3073" max="3073" width="8.90625" style="35" customWidth="1"/>
    <col min="3074" max="3100" width="6.6328125" style="35" customWidth="1"/>
    <col min="3101" max="3101" width="6.08984375" style="35" customWidth="1"/>
    <col min="3102" max="3102" width="3.26953125" style="35" customWidth="1"/>
    <col min="3103" max="3103" width="12" style="35" bestFit="1" customWidth="1"/>
    <col min="3104" max="3328" width="9" style="35"/>
    <col min="3329" max="3329" width="8.90625" style="35" customWidth="1"/>
    <col min="3330" max="3356" width="6.6328125" style="35" customWidth="1"/>
    <col min="3357" max="3357" width="6.08984375" style="35" customWidth="1"/>
    <col min="3358" max="3358" width="3.26953125" style="35" customWidth="1"/>
    <col min="3359" max="3359" width="12" style="35" bestFit="1" customWidth="1"/>
    <col min="3360" max="3584" width="9" style="35"/>
    <col min="3585" max="3585" width="8.90625" style="35" customWidth="1"/>
    <col min="3586" max="3612" width="6.6328125" style="35" customWidth="1"/>
    <col min="3613" max="3613" width="6.08984375" style="35" customWidth="1"/>
    <col min="3614" max="3614" width="3.26953125" style="35" customWidth="1"/>
    <col min="3615" max="3615" width="12" style="35" bestFit="1" customWidth="1"/>
    <col min="3616" max="3840" width="9" style="35"/>
    <col min="3841" max="3841" width="8.90625" style="35" customWidth="1"/>
    <col min="3842" max="3868" width="6.6328125" style="35" customWidth="1"/>
    <col min="3869" max="3869" width="6.08984375" style="35" customWidth="1"/>
    <col min="3870" max="3870" width="3.26953125" style="35" customWidth="1"/>
    <col min="3871" max="3871" width="12" style="35" bestFit="1" customWidth="1"/>
    <col min="3872" max="4096" width="9" style="35"/>
    <col min="4097" max="4097" width="8.90625" style="35" customWidth="1"/>
    <col min="4098" max="4124" width="6.6328125" style="35" customWidth="1"/>
    <col min="4125" max="4125" width="6.08984375" style="35" customWidth="1"/>
    <col min="4126" max="4126" width="3.26953125" style="35" customWidth="1"/>
    <col min="4127" max="4127" width="12" style="35" bestFit="1" customWidth="1"/>
    <col min="4128" max="4352" width="9" style="35"/>
    <col min="4353" max="4353" width="8.90625" style="35" customWidth="1"/>
    <col min="4354" max="4380" width="6.6328125" style="35" customWidth="1"/>
    <col min="4381" max="4381" width="6.08984375" style="35" customWidth="1"/>
    <col min="4382" max="4382" width="3.26953125" style="35" customWidth="1"/>
    <col min="4383" max="4383" width="12" style="35" bestFit="1" customWidth="1"/>
    <col min="4384" max="4608" width="9" style="35"/>
    <col min="4609" max="4609" width="8.90625" style="35" customWidth="1"/>
    <col min="4610" max="4636" width="6.6328125" style="35" customWidth="1"/>
    <col min="4637" max="4637" width="6.08984375" style="35" customWidth="1"/>
    <col min="4638" max="4638" width="3.26953125" style="35" customWidth="1"/>
    <col min="4639" max="4639" width="12" style="35" bestFit="1" customWidth="1"/>
    <col min="4640" max="4864" width="9" style="35"/>
    <col min="4865" max="4865" width="8.90625" style="35" customWidth="1"/>
    <col min="4866" max="4892" width="6.6328125" style="35" customWidth="1"/>
    <col min="4893" max="4893" width="6.08984375" style="35" customWidth="1"/>
    <col min="4894" max="4894" width="3.26953125" style="35" customWidth="1"/>
    <col min="4895" max="4895" width="12" style="35" bestFit="1" customWidth="1"/>
    <col min="4896" max="5120" width="9" style="35"/>
    <col min="5121" max="5121" width="8.90625" style="35" customWidth="1"/>
    <col min="5122" max="5148" width="6.6328125" style="35" customWidth="1"/>
    <col min="5149" max="5149" width="6.08984375" style="35" customWidth="1"/>
    <col min="5150" max="5150" width="3.26953125" style="35" customWidth="1"/>
    <col min="5151" max="5151" width="12" style="35" bestFit="1" customWidth="1"/>
    <col min="5152" max="5376" width="9" style="35"/>
    <col min="5377" max="5377" width="8.90625" style="35" customWidth="1"/>
    <col min="5378" max="5404" width="6.6328125" style="35" customWidth="1"/>
    <col min="5405" max="5405" width="6.08984375" style="35" customWidth="1"/>
    <col min="5406" max="5406" width="3.26953125" style="35" customWidth="1"/>
    <col min="5407" max="5407" width="12" style="35" bestFit="1" customWidth="1"/>
    <col min="5408" max="5632" width="9" style="35"/>
    <col min="5633" max="5633" width="8.90625" style="35" customWidth="1"/>
    <col min="5634" max="5660" width="6.6328125" style="35" customWidth="1"/>
    <col min="5661" max="5661" width="6.08984375" style="35" customWidth="1"/>
    <col min="5662" max="5662" width="3.26953125" style="35" customWidth="1"/>
    <col min="5663" max="5663" width="12" style="35" bestFit="1" customWidth="1"/>
    <col min="5664" max="5888" width="9" style="35"/>
    <col min="5889" max="5889" width="8.90625" style="35" customWidth="1"/>
    <col min="5890" max="5916" width="6.6328125" style="35" customWidth="1"/>
    <col min="5917" max="5917" width="6.08984375" style="35" customWidth="1"/>
    <col min="5918" max="5918" width="3.26953125" style="35" customWidth="1"/>
    <col min="5919" max="5919" width="12" style="35" bestFit="1" customWidth="1"/>
    <col min="5920" max="6144" width="9" style="35"/>
    <col min="6145" max="6145" width="8.90625" style="35" customWidth="1"/>
    <col min="6146" max="6172" width="6.6328125" style="35" customWidth="1"/>
    <col min="6173" max="6173" width="6.08984375" style="35" customWidth="1"/>
    <col min="6174" max="6174" width="3.26953125" style="35" customWidth="1"/>
    <col min="6175" max="6175" width="12" style="35" bestFit="1" customWidth="1"/>
    <col min="6176" max="6400" width="9" style="35"/>
    <col min="6401" max="6401" width="8.90625" style="35" customWidth="1"/>
    <col min="6402" max="6428" width="6.6328125" style="35" customWidth="1"/>
    <col min="6429" max="6429" width="6.08984375" style="35" customWidth="1"/>
    <col min="6430" max="6430" width="3.26953125" style="35" customWidth="1"/>
    <col min="6431" max="6431" width="12" style="35" bestFit="1" customWidth="1"/>
    <col min="6432" max="6656" width="9" style="35"/>
    <col min="6657" max="6657" width="8.90625" style="35" customWidth="1"/>
    <col min="6658" max="6684" width="6.6328125" style="35" customWidth="1"/>
    <col min="6685" max="6685" width="6.08984375" style="35" customWidth="1"/>
    <col min="6686" max="6686" width="3.26953125" style="35" customWidth="1"/>
    <col min="6687" max="6687" width="12" style="35" bestFit="1" customWidth="1"/>
    <col min="6688" max="6912" width="9" style="35"/>
    <col min="6913" max="6913" width="8.90625" style="35" customWidth="1"/>
    <col min="6914" max="6940" width="6.6328125" style="35" customWidth="1"/>
    <col min="6941" max="6941" width="6.08984375" style="35" customWidth="1"/>
    <col min="6942" max="6942" width="3.26953125" style="35" customWidth="1"/>
    <col min="6943" max="6943" width="12" style="35" bestFit="1" customWidth="1"/>
    <col min="6944" max="7168" width="9" style="35"/>
    <col min="7169" max="7169" width="8.90625" style="35" customWidth="1"/>
    <col min="7170" max="7196" width="6.6328125" style="35" customWidth="1"/>
    <col min="7197" max="7197" width="6.08984375" style="35" customWidth="1"/>
    <col min="7198" max="7198" width="3.26953125" style="35" customWidth="1"/>
    <col min="7199" max="7199" width="12" style="35" bestFit="1" customWidth="1"/>
    <col min="7200" max="7424" width="9" style="35"/>
    <col min="7425" max="7425" width="8.90625" style="35" customWidth="1"/>
    <col min="7426" max="7452" width="6.6328125" style="35" customWidth="1"/>
    <col min="7453" max="7453" width="6.08984375" style="35" customWidth="1"/>
    <col min="7454" max="7454" width="3.26953125" style="35" customWidth="1"/>
    <col min="7455" max="7455" width="12" style="35" bestFit="1" customWidth="1"/>
    <col min="7456" max="7680" width="9" style="35"/>
    <col min="7681" max="7681" width="8.90625" style="35" customWidth="1"/>
    <col min="7682" max="7708" width="6.6328125" style="35" customWidth="1"/>
    <col min="7709" max="7709" width="6.08984375" style="35" customWidth="1"/>
    <col min="7710" max="7710" width="3.26953125" style="35" customWidth="1"/>
    <col min="7711" max="7711" width="12" style="35" bestFit="1" customWidth="1"/>
    <col min="7712" max="7936" width="9" style="35"/>
    <col min="7937" max="7937" width="8.90625" style="35" customWidth="1"/>
    <col min="7938" max="7964" width="6.6328125" style="35" customWidth="1"/>
    <col min="7965" max="7965" width="6.08984375" style="35" customWidth="1"/>
    <col min="7966" max="7966" width="3.26953125" style="35" customWidth="1"/>
    <col min="7967" max="7967" width="12" style="35" bestFit="1" customWidth="1"/>
    <col min="7968" max="8192" width="9" style="35"/>
    <col min="8193" max="8193" width="8.90625" style="35" customWidth="1"/>
    <col min="8194" max="8220" width="6.6328125" style="35" customWidth="1"/>
    <col min="8221" max="8221" width="6.08984375" style="35" customWidth="1"/>
    <col min="8222" max="8222" width="3.26953125" style="35" customWidth="1"/>
    <col min="8223" max="8223" width="12" style="35" bestFit="1" customWidth="1"/>
    <col min="8224" max="8448" width="9" style="35"/>
    <col min="8449" max="8449" width="8.90625" style="35" customWidth="1"/>
    <col min="8450" max="8476" width="6.6328125" style="35" customWidth="1"/>
    <col min="8477" max="8477" width="6.08984375" style="35" customWidth="1"/>
    <col min="8478" max="8478" width="3.26953125" style="35" customWidth="1"/>
    <col min="8479" max="8479" width="12" style="35" bestFit="1" customWidth="1"/>
    <col min="8480" max="8704" width="9" style="35"/>
    <col min="8705" max="8705" width="8.90625" style="35" customWidth="1"/>
    <col min="8706" max="8732" width="6.6328125" style="35" customWidth="1"/>
    <col min="8733" max="8733" width="6.08984375" style="35" customWidth="1"/>
    <col min="8734" max="8734" width="3.26953125" style="35" customWidth="1"/>
    <col min="8735" max="8735" width="12" style="35" bestFit="1" customWidth="1"/>
    <col min="8736" max="8960" width="9" style="35"/>
    <col min="8961" max="8961" width="8.90625" style="35" customWidth="1"/>
    <col min="8962" max="8988" width="6.6328125" style="35" customWidth="1"/>
    <col min="8989" max="8989" width="6.08984375" style="35" customWidth="1"/>
    <col min="8990" max="8990" width="3.26953125" style="35" customWidth="1"/>
    <col min="8991" max="8991" width="12" style="35" bestFit="1" customWidth="1"/>
    <col min="8992" max="9216" width="9" style="35"/>
    <col min="9217" max="9217" width="8.90625" style="35" customWidth="1"/>
    <col min="9218" max="9244" width="6.6328125" style="35" customWidth="1"/>
    <col min="9245" max="9245" width="6.08984375" style="35" customWidth="1"/>
    <col min="9246" max="9246" width="3.26953125" style="35" customWidth="1"/>
    <col min="9247" max="9247" width="12" style="35" bestFit="1" customWidth="1"/>
    <col min="9248" max="9472" width="9" style="35"/>
    <col min="9473" max="9473" width="8.90625" style="35" customWidth="1"/>
    <col min="9474" max="9500" width="6.6328125" style="35" customWidth="1"/>
    <col min="9501" max="9501" width="6.08984375" style="35" customWidth="1"/>
    <col min="9502" max="9502" width="3.26953125" style="35" customWidth="1"/>
    <col min="9503" max="9503" width="12" style="35" bestFit="1" customWidth="1"/>
    <col min="9504" max="9728" width="9" style="35"/>
    <col min="9729" max="9729" width="8.90625" style="35" customWidth="1"/>
    <col min="9730" max="9756" width="6.6328125" style="35" customWidth="1"/>
    <col min="9757" max="9757" width="6.08984375" style="35" customWidth="1"/>
    <col min="9758" max="9758" width="3.26953125" style="35" customWidth="1"/>
    <col min="9759" max="9759" width="12" style="35" bestFit="1" customWidth="1"/>
    <col min="9760" max="9984" width="9" style="35"/>
    <col min="9985" max="9985" width="8.90625" style="35" customWidth="1"/>
    <col min="9986" max="10012" width="6.6328125" style="35" customWidth="1"/>
    <col min="10013" max="10013" width="6.08984375" style="35" customWidth="1"/>
    <col min="10014" max="10014" width="3.26953125" style="35" customWidth="1"/>
    <col min="10015" max="10015" width="12" style="35" bestFit="1" customWidth="1"/>
    <col min="10016" max="10240" width="9" style="35"/>
    <col min="10241" max="10241" width="8.90625" style="35" customWidth="1"/>
    <col min="10242" max="10268" width="6.6328125" style="35" customWidth="1"/>
    <col min="10269" max="10269" width="6.08984375" style="35" customWidth="1"/>
    <col min="10270" max="10270" width="3.26953125" style="35" customWidth="1"/>
    <col min="10271" max="10271" width="12" style="35" bestFit="1" customWidth="1"/>
    <col min="10272" max="10496" width="9" style="35"/>
    <col min="10497" max="10497" width="8.90625" style="35" customWidth="1"/>
    <col min="10498" max="10524" width="6.6328125" style="35" customWidth="1"/>
    <col min="10525" max="10525" width="6.08984375" style="35" customWidth="1"/>
    <col min="10526" max="10526" width="3.26953125" style="35" customWidth="1"/>
    <col min="10527" max="10527" width="12" style="35" bestFit="1" customWidth="1"/>
    <col min="10528" max="10752" width="9" style="35"/>
    <col min="10753" max="10753" width="8.90625" style="35" customWidth="1"/>
    <col min="10754" max="10780" width="6.6328125" style="35" customWidth="1"/>
    <col min="10781" max="10781" width="6.08984375" style="35" customWidth="1"/>
    <col min="10782" max="10782" width="3.26953125" style="35" customWidth="1"/>
    <col min="10783" max="10783" width="12" style="35" bestFit="1" customWidth="1"/>
    <col min="10784" max="11008" width="9" style="35"/>
    <col min="11009" max="11009" width="8.90625" style="35" customWidth="1"/>
    <col min="11010" max="11036" width="6.6328125" style="35" customWidth="1"/>
    <col min="11037" max="11037" width="6.08984375" style="35" customWidth="1"/>
    <col min="11038" max="11038" width="3.26953125" style="35" customWidth="1"/>
    <col min="11039" max="11039" width="12" style="35" bestFit="1" customWidth="1"/>
    <col min="11040" max="11264" width="9" style="35"/>
    <col min="11265" max="11265" width="8.90625" style="35" customWidth="1"/>
    <col min="11266" max="11292" width="6.6328125" style="35" customWidth="1"/>
    <col min="11293" max="11293" width="6.08984375" style="35" customWidth="1"/>
    <col min="11294" max="11294" width="3.26953125" style="35" customWidth="1"/>
    <col min="11295" max="11295" width="12" style="35" bestFit="1" customWidth="1"/>
    <col min="11296" max="11520" width="9" style="35"/>
    <col min="11521" max="11521" width="8.90625" style="35" customWidth="1"/>
    <col min="11522" max="11548" width="6.6328125" style="35" customWidth="1"/>
    <col min="11549" max="11549" width="6.08984375" style="35" customWidth="1"/>
    <col min="11550" max="11550" width="3.26953125" style="35" customWidth="1"/>
    <col min="11551" max="11551" width="12" style="35" bestFit="1" customWidth="1"/>
    <col min="11552" max="11776" width="9" style="35"/>
    <col min="11777" max="11777" width="8.90625" style="35" customWidth="1"/>
    <col min="11778" max="11804" width="6.6328125" style="35" customWidth="1"/>
    <col min="11805" max="11805" width="6.08984375" style="35" customWidth="1"/>
    <col min="11806" max="11806" width="3.26953125" style="35" customWidth="1"/>
    <col min="11807" max="11807" width="12" style="35" bestFit="1" customWidth="1"/>
    <col min="11808" max="12032" width="9" style="35"/>
    <col min="12033" max="12033" width="8.90625" style="35" customWidth="1"/>
    <col min="12034" max="12060" width="6.6328125" style="35" customWidth="1"/>
    <col min="12061" max="12061" width="6.08984375" style="35" customWidth="1"/>
    <col min="12062" max="12062" width="3.26953125" style="35" customWidth="1"/>
    <col min="12063" max="12063" width="12" style="35" bestFit="1" customWidth="1"/>
    <col min="12064" max="12288" width="9" style="35"/>
    <col min="12289" max="12289" width="8.90625" style="35" customWidth="1"/>
    <col min="12290" max="12316" width="6.6328125" style="35" customWidth="1"/>
    <col min="12317" max="12317" width="6.08984375" style="35" customWidth="1"/>
    <col min="12318" max="12318" width="3.26953125" style="35" customWidth="1"/>
    <col min="12319" max="12319" width="12" style="35" bestFit="1" customWidth="1"/>
    <col min="12320" max="12544" width="9" style="35"/>
    <col min="12545" max="12545" width="8.90625" style="35" customWidth="1"/>
    <col min="12546" max="12572" width="6.6328125" style="35" customWidth="1"/>
    <col min="12573" max="12573" width="6.08984375" style="35" customWidth="1"/>
    <col min="12574" max="12574" width="3.26953125" style="35" customWidth="1"/>
    <col min="12575" max="12575" width="12" style="35" bestFit="1" customWidth="1"/>
    <col min="12576" max="12800" width="9" style="35"/>
    <col min="12801" max="12801" width="8.90625" style="35" customWidth="1"/>
    <col min="12802" max="12828" width="6.6328125" style="35" customWidth="1"/>
    <col min="12829" max="12829" width="6.08984375" style="35" customWidth="1"/>
    <col min="12830" max="12830" width="3.26953125" style="35" customWidth="1"/>
    <col min="12831" max="12831" width="12" style="35" bestFit="1" customWidth="1"/>
    <col min="12832" max="13056" width="9" style="35"/>
    <col min="13057" max="13057" width="8.90625" style="35" customWidth="1"/>
    <col min="13058" max="13084" width="6.6328125" style="35" customWidth="1"/>
    <col min="13085" max="13085" width="6.08984375" style="35" customWidth="1"/>
    <col min="13086" max="13086" width="3.26953125" style="35" customWidth="1"/>
    <col min="13087" max="13087" width="12" style="35" bestFit="1" customWidth="1"/>
    <col min="13088" max="13312" width="9" style="35"/>
    <col min="13313" max="13313" width="8.90625" style="35" customWidth="1"/>
    <col min="13314" max="13340" width="6.6328125" style="35" customWidth="1"/>
    <col min="13341" max="13341" width="6.08984375" style="35" customWidth="1"/>
    <col min="13342" max="13342" width="3.26953125" style="35" customWidth="1"/>
    <col min="13343" max="13343" width="12" style="35" bestFit="1" customWidth="1"/>
    <col min="13344" max="13568" width="9" style="35"/>
    <col min="13569" max="13569" width="8.90625" style="35" customWidth="1"/>
    <col min="13570" max="13596" width="6.6328125" style="35" customWidth="1"/>
    <col min="13597" max="13597" width="6.08984375" style="35" customWidth="1"/>
    <col min="13598" max="13598" width="3.26953125" style="35" customWidth="1"/>
    <col min="13599" max="13599" width="12" style="35" bestFit="1" customWidth="1"/>
    <col min="13600" max="13824" width="9" style="35"/>
    <col min="13825" max="13825" width="8.90625" style="35" customWidth="1"/>
    <col min="13826" max="13852" width="6.6328125" style="35" customWidth="1"/>
    <col min="13853" max="13853" width="6.08984375" style="35" customWidth="1"/>
    <col min="13854" max="13854" width="3.26953125" style="35" customWidth="1"/>
    <col min="13855" max="13855" width="12" style="35" bestFit="1" customWidth="1"/>
    <col min="13856" max="14080" width="9" style="35"/>
    <col min="14081" max="14081" width="8.90625" style="35" customWidth="1"/>
    <col min="14082" max="14108" width="6.6328125" style="35" customWidth="1"/>
    <col min="14109" max="14109" width="6.08984375" style="35" customWidth="1"/>
    <col min="14110" max="14110" width="3.26953125" style="35" customWidth="1"/>
    <col min="14111" max="14111" width="12" style="35" bestFit="1" customWidth="1"/>
    <col min="14112" max="14336" width="9" style="35"/>
    <col min="14337" max="14337" width="8.90625" style="35" customWidth="1"/>
    <col min="14338" max="14364" width="6.6328125" style="35" customWidth="1"/>
    <col min="14365" max="14365" width="6.08984375" style="35" customWidth="1"/>
    <col min="14366" max="14366" width="3.26953125" style="35" customWidth="1"/>
    <col min="14367" max="14367" width="12" style="35" bestFit="1" customWidth="1"/>
    <col min="14368" max="14592" width="9" style="35"/>
    <col min="14593" max="14593" width="8.90625" style="35" customWidth="1"/>
    <col min="14594" max="14620" width="6.6328125" style="35" customWidth="1"/>
    <col min="14621" max="14621" width="6.08984375" style="35" customWidth="1"/>
    <col min="14622" max="14622" width="3.26953125" style="35" customWidth="1"/>
    <col min="14623" max="14623" width="12" style="35" bestFit="1" customWidth="1"/>
    <col min="14624" max="14848" width="9" style="35"/>
    <col min="14849" max="14849" width="8.90625" style="35" customWidth="1"/>
    <col min="14850" max="14876" width="6.6328125" style="35" customWidth="1"/>
    <col min="14877" max="14877" width="6.08984375" style="35" customWidth="1"/>
    <col min="14878" max="14878" width="3.26953125" style="35" customWidth="1"/>
    <col min="14879" max="14879" width="12" style="35" bestFit="1" customWidth="1"/>
    <col min="14880" max="15104" width="9" style="35"/>
    <col min="15105" max="15105" width="8.90625" style="35" customWidth="1"/>
    <col min="15106" max="15132" width="6.6328125" style="35" customWidth="1"/>
    <col min="15133" max="15133" width="6.08984375" style="35" customWidth="1"/>
    <col min="15134" max="15134" width="3.26953125" style="35" customWidth="1"/>
    <col min="15135" max="15135" width="12" style="35" bestFit="1" customWidth="1"/>
    <col min="15136" max="15360" width="9" style="35"/>
    <col min="15361" max="15361" width="8.90625" style="35" customWidth="1"/>
    <col min="15362" max="15388" width="6.6328125" style="35" customWidth="1"/>
    <col min="15389" max="15389" width="6.08984375" style="35" customWidth="1"/>
    <col min="15390" max="15390" width="3.26953125" style="35" customWidth="1"/>
    <col min="15391" max="15391" width="12" style="35" bestFit="1" customWidth="1"/>
    <col min="15392" max="15616" width="9" style="35"/>
    <col min="15617" max="15617" width="8.90625" style="35" customWidth="1"/>
    <col min="15618" max="15644" width="6.6328125" style="35" customWidth="1"/>
    <col min="15645" max="15645" width="6.08984375" style="35" customWidth="1"/>
    <col min="15646" max="15646" width="3.26953125" style="35" customWidth="1"/>
    <col min="15647" max="15647" width="12" style="35" bestFit="1" customWidth="1"/>
    <col min="15648" max="15872" width="9" style="35"/>
    <col min="15873" max="15873" width="8.90625" style="35" customWidth="1"/>
    <col min="15874" max="15900" width="6.6328125" style="35" customWidth="1"/>
    <col min="15901" max="15901" width="6.08984375" style="35" customWidth="1"/>
    <col min="15902" max="15902" width="3.26953125" style="35" customWidth="1"/>
    <col min="15903" max="15903" width="12" style="35" bestFit="1" customWidth="1"/>
    <col min="15904" max="16128" width="9" style="35"/>
    <col min="16129" max="16129" width="8.90625" style="35" customWidth="1"/>
    <col min="16130" max="16156" width="6.6328125" style="35" customWidth="1"/>
    <col min="16157" max="16157" width="6.08984375" style="35" customWidth="1"/>
    <col min="16158" max="16158" width="3.26953125" style="35" customWidth="1"/>
    <col min="16159" max="16159" width="12" style="35" bestFit="1" customWidth="1"/>
    <col min="16160" max="16384" width="9" style="35"/>
  </cols>
  <sheetData>
    <row r="1" spans="1:32" s="256" customFormat="1" ht="20.25" customHeight="1">
      <c r="A1" s="419" t="s">
        <v>471</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E1" s="37" t="s">
        <v>27</v>
      </c>
      <c r="AF1" s="196">
        <v>0.105</v>
      </c>
    </row>
    <row r="2" spans="1:32" s="36" customFormat="1" ht="19.5" customHeight="1" thickBot="1">
      <c r="A2" s="420" t="s">
        <v>472</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E2" s="37" t="s">
        <v>30</v>
      </c>
      <c r="AF2" s="196">
        <v>0.01</v>
      </c>
    </row>
    <row r="3" spans="1:32" ht="12" customHeight="1">
      <c r="A3" s="421"/>
      <c r="B3" s="424" t="s">
        <v>473</v>
      </c>
      <c r="C3" s="425"/>
      <c r="D3" s="425"/>
      <c r="E3" s="425"/>
      <c r="F3" s="425"/>
      <c r="G3" s="425"/>
      <c r="H3" s="425"/>
      <c r="I3" s="425"/>
      <c r="J3" s="425"/>
      <c r="K3" s="425"/>
      <c r="L3" s="425"/>
      <c r="M3" s="425"/>
      <c r="N3" s="425"/>
      <c r="O3" s="425"/>
      <c r="P3" s="425"/>
      <c r="Q3" s="425"/>
      <c r="R3" s="425"/>
      <c r="S3" s="425"/>
      <c r="T3" s="425"/>
      <c r="U3" s="425"/>
      <c r="V3" s="425"/>
      <c r="W3" s="425"/>
      <c r="X3" s="425"/>
      <c r="Y3" s="426"/>
      <c r="Z3" s="427" t="s">
        <v>474</v>
      </c>
      <c r="AA3" s="427"/>
      <c r="AB3" s="427" t="s">
        <v>475</v>
      </c>
      <c r="AC3" s="428"/>
    </row>
    <row r="4" spans="1:32" ht="12" customHeight="1">
      <c r="A4" s="422"/>
      <c r="B4" s="429">
        <v>11100</v>
      </c>
      <c r="C4" s="429"/>
      <c r="D4" s="429">
        <v>12540</v>
      </c>
      <c r="E4" s="429"/>
      <c r="F4" s="429">
        <v>13500</v>
      </c>
      <c r="G4" s="429"/>
      <c r="H4" s="429">
        <v>15840</v>
      </c>
      <c r="I4" s="429"/>
      <c r="J4" s="430">
        <v>16500</v>
      </c>
      <c r="K4" s="431"/>
      <c r="L4" s="429">
        <v>17280</v>
      </c>
      <c r="M4" s="429"/>
      <c r="N4" s="429">
        <v>17880</v>
      </c>
      <c r="O4" s="429"/>
      <c r="P4" s="433">
        <v>19047</v>
      </c>
      <c r="Q4" s="433"/>
      <c r="R4" s="433">
        <v>20008</v>
      </c>
      <c r="S4" s="433"/>
      <c r="T4" s="429">
        <v>21009</v>
      </c>
      <c r="U4" s="429"/>
      <c r="V4" s="433">
        <v>22000</v>
      </c>
      <c r="W4" s="433"/>
      <c r="X4" s="429">
        <v>23100</v>
      </c>
      <c r="Y4" s="429"/>
      <c r="Z4" s="430">
        <v>24000</v>
      </c>
      <c r="AA4" s="431"/>
      <c r="AB4" s="430">
        <v>25200</v>
      </c>
      <c r="AC4" s="432"/>
    </row>
    <row r="5" spans="1:32" ht="12" customHeight="1">
      <c r="A5" s="423"/>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15" customHeight="1">
      <c r="A6" s="42">
        <v>1</v>
      </c>
      <c r="B6" s="257">
        <f t="shared" ref="B6:B35" si="0">ROUND($B$4*$A6/30*$AF$1*20/100,0)+ROUND($B$4*$A6/30*$AF$2*20/100,0)</f>
        <v>9</v>
      </c>
      <c r="C6" s="257">
        <f t="shared" ref="C6:C35" si="1">ROUND($B$4*$A6/30*$AF$1*70/100,0)+ROUND($B$4*$A6/30*$AF$2*70/100,0)</f>
        <v>30</v>
      </c>
      <c r="D6" s="257">
        <f t="shared" ref="D6:D35" si="2">ROUND($D$4*$A6/30*$AF$1*20/100,0)+ROUND($D$4*$A6/30*$AF$2*20/100,0)</f>
        <v>10</v>
      </c>
      <c r="E6" s="257">
        <f t="shared" ref="E6:E35" si="3">ROUND($D$4*$A6/30*$AF$1*70/100,0)+ROUND($D$4*$A6/30*$AF$2*70/100,0)</f>
        <v>34</v>
      </c>
      <c r="F6" s="257">
        <f t="shared" ref="F6:F35" si="4">ROUND($F$4*$A6/30*$AF$1*20/100,0)+ROUND($F$4*$A6/30*$AF$2*20/100,0)</f>
        <v>10</v>
      </c>
      <c r="G6" s="257">
        <f t="shared" ref="G6:G35" si="5">ROUND($F$4*$A6/30*$AF$1*70/100,0)+ROUND($F$4*$A6/30*$AF$2*70/100,0)</f>
        <v>36</v>
      </c>
      <c r="H6" s="257">
        <f t="shared" ref="H6:H35" si="6">ROUND($H$4*$A6/30*$AF$1*20/100,0)+ROUND($H$4*$A6/30*$AF$2*20/100,0)</f>
        <v>12</v>
      </c>
      <c r="I6" s="257">
        <f t="shared" ref="I6:I35" si="7">ROUND($H$4*$A6/30*$AF$1*70/100,0)+ROUND($H$4*$A6/30*$AF$2*70/100,0)</f>
        <v>43</v>
      </c>
      <c r="J6" s="257">
        <f t="shared" ref="J6:J35" si="8">ROUND($J$4*$A6/30*$AF$1*20/100,0)+ROUND($J$4*$A6/30*$AF$2*20/100,0)</f>
        <v>13</v>
      </c>
      <c r="K6" s="257">
        <f t="shared" ref="K6:K35" si="9">ROUND($J$4*$A6/30*$AF$1*70/100,0)+ROUND($J$4*$A6/30*$AF$2*70/100,0)</f>
        <v>44</v>
      </c>
      <c r="L6" s="257">
        <f t="shared" ref="L6:L35" si="10">ROUND($L$4*$A6/30*$AF$1*20/100,0)+ROUND($L$4*$A6/30*$AF$2*20/100,0)</f>
        <v>13</v>
      </c>
      <c r="M6" s="257">
        <f t="shared" ref="M6:M35" si="11">ROUND($L$4*$A6/30*$AF$1*70/100,0)+ROUND($L$4*$A6/30*$AF$2*70/100,0)</f>
        <v>46</v>
      </c>
      <c r="N6" s="257">
        <f t="shared" ref="N6:N35" si="12">ROUND($N$4*$A6/30*$AF$1*20/100,0)+ROUND($N$4*$A6/30*$AF$2*20/100,0)</f>
        <v>14</v>
      </c>
      <c r="O6" s="257">
        <f t="shared" ref="O6:O35" si="13">ROUND($N$4*$A6/30*$AF$1*70/100,0)+ROUND($N$4*$A6/30*$AF$2*70/100,0)</f>
        <v>48</v>
      </c>
      <c r="P6" s="257">
        <f t="shared" ref="P6:P35" si="14">ROUND($P$4*$A6/30*$AF$1*20/100,0)+ROUND($P$4*$A6/30*$AF$2*20/100,0)</f>
        <v>14</v>
      </c>
      <c r="Q6" s="257">
        <f t="shared" ref="Q6:Q35" si="15">ROUND($P$4*$A6/30*$AF$1*70/100,0)+ROUND($P$4*$A6/30*$AF$2*70/100,0)</f>
        <v>51</v>
      </c>
      <c r="R6" s="257">
        <f t="shared" ref="R6:R35" si="16">ROUND($R$4*$A6/30*$AF$1*20/100,0)+ROUND($R$4*$A6/30*$AF$2*20/100,0)</f>
        <v>15</v>
      </c>
      <c r="S6" s="257">
        <f t="shared" ref="S6:S35" si="17">ROUND($R$4*$A6/30*$AF$1*70/100,0)+ROUND($R$4*$A6/30*$AF$2*70/100,0)</f>
        <v>54</v>
      </c>
      <c r="T6" s="257">
        <f t="shared" ref="T6:T35" si="18">ROUND($T$4*$A6/30*$AF$1*20/100,0)+ROUND($T$4*$A6/30*$AF$2*20/100,0)</f>
        <v>16</v>
      </c>
      <c r="U6" s="257">
        <f t="shared" ref="U6:U35" si="19">ROUND($T$4*$A6/30*$AF$1*70/100,0)+ROUND($T$4*$A6/30*$AF$2*70/100,0)</f>
        <v>56</v>
      </c>
      <c r="V6" s="257">
        <f t="shared" ref="V6:V35" si="20">ROUND($V$4*$A6/30*$AF$1*20/100,0)+ROUND($V$4*$A6/30*$AF$2*20/100,0)</f>
        <v>16</v>
      </c>
      <c r="W6" s="257">
        <f t="shared" ref="W6:W35" si="21">ROUND($V$4*$A6/30*$AF$1*70/100,0)+ROUND($V$4*$A6/30*$AF$2*70/100,0)</f>
        <v>59</v>
      </c>
      <c r="X6" s="257">
        <f t="shared" ref="X6:X35" si="22">ROUND($X$4*$A6/30*$AF$1*20/100,0)+ROUND($X$4*$A6/30*$AF$2*20/100,0)</f>
        <v>18</v>
      </c>
      <c r="Y6" s="257">
        <f t="shared" ref="Y6:Y35" si="23">ROUND($X$4*$A6/30*$AF$1*70/100,0)+ROUND($X$4*$A6/30*$AF$2*70/100,0)</f>
        <v>62</v>
      </c>
      <c r="Z6" s="257">
        <f t="shared" ref="Z6:Z35" si="24">ROUND($Z$4*$A6/30*$AF$1*20/100,0)+ROUND($Z$4*$A6/30*$AF$2*20/100,0)</f>
        <v>19</v>
      </c>
      <c r="AA6" s="257">
        <f t="shared" ref="AA6:AA35" si="25">ROUND($Z$4*$A6/30*$AF$1*70/100,0)+ROUND($Z$4*$A6/30*$AF$2*70/100,0)</f>
        <v>65</v>
      </c>
      <c r="AB6" s="258">
        <f t="shared" ref="AB6:AB35" si="26">ROUND($AB$4*$A6/30*$AF$1*20/100,0)+ROUND($AB$4*$A6/30*$AF$2*20/100,0)</f>
        <v>20</v>
      </c>
      <c r="AC6" s="259">
        <f t="shared" ref="AC6:AC35" si="27">ROUND($AB$4*$A6/30*$AF$1*70/100,0)+ROUND($AB$4*$A6/30*$AF$2*70/100,0)</f>
        <v>68</v>
      </c>
    </row>
    <row r="7" spans="1:32" s="46" customFormat="1" ht="11.15" customHeight="1">
      <c r="A7" s="42">
        <v>2</v>
      </c>
      <c r="B7" s="257">
        <f t="shared" si="0"/>
        <v>17</v>
      </c>
      <c r="C7" s="257">
        <f t="shared" si="1"/>
        <v>59</v>
      </c>
      <c r="D7" s="257">
        <f t="shared" si="2"/>
        <v>20</v>
      </c>
      <c r="E7" s="257">
        <f t="shared" si="3"/>
        <v>67</v>
      </c>
      <c r="F7" s="257">
        <f t="shared" si="4"/>
        <v>21</v>
      </c>
      <c r="G7" s="257">
        <f t="shared" si="5"/>
        <v>72</v>
      </c>
      <c r="H7" s="257">
        <f t="shared" si="6"/>
        <v>24</v>
      </c>
      <c r="I7" s="257">
        <f t="shared" si="7"/>
        <v>85</v>
      </c>
      <c r="J7" s="257">
        <f t="shared" si="8"/>
        <v>25</v>
      </c>
      <c r="K7" s="257">
        <f t="shared" si="9"/>
        <v>89</v>
      </c>
      <c r="L7" s="257">
        <f t="shared" si="10"/>
        <v>26</v>
      </c>
      <c r="M7" s="257">
        <f t="shared" si="11"/>
        <v>93</v>
      </c>
      <c r="N7" s="257">
        <f t="shared" si="12"/>
        <v>27</v>
      </c>
      <c r="O7" s="257">
        <f t="shared" si="13"/>
        <v>96</v>
      </c>
      <c r="P7" s="257">
        <f t="shared" si="14"/>
        <v>30</v>
      </c>
      <c r="Q7" s="257">
        <f t="shared" si="15"/>
        <v>102</v>
      </c>
      <c r="R7" s="257">
        <f t="shared" si="16"/>
        <v>31</v>
      </c>
      <c r="S7" s="257">
        <f t="shared" si="17"/>
        <v>107</v>
      </c>
      <c r="T7" s="257">
        <f t="shared" si="18"/>
        <v>32</v>
      </c>
      <c r="U7" s="257">
        <f t="shared" si="19"/>
        <v>113</v>
      </c>
      <c r="V7" s="257">
        <f t="shared" si="20"/>
        <v>34</v>
      </c>
      <c r="W7" s="257">
        <f t="shared" si="21"/>
        <v>118</v>
      </c>
      <c r="X7" s="257">
        <f t="shared" si="22"/>
        <v>35</v>
      </c>
      <c r="Y7" s="257">
        <f t="shared" si="23"/>
        <v>124</v>
      </c>
      <c r="Z7" s="257">
        <f t="shared" si="24"/>
        <v>37</v>
      </c>
      <c r="AA7" s="257">
        <f t="shared" si="25"/>
        <v>129</v>
      </c>
      <c r="AB7" s="258">
        <f t="shared" si="26"/>
        <v>38</v>
      </c>
      <c r="AC7" s="259">
        <f t="shared" si="27"/>
        <v>135</v>
      </c>
    </row>
    <row r="8" spans="1:32" s="46" customFormat="1" ht="11.15" customHeight="1">
      <c r="A8" s="42">
        <v>3</v>
      </c>
      <c r="B8" s="257">
        <f t="shared" si="0"/>
        <v>25</v>
      </c>
      <c r="C8" s="257">
        <f t="shared" si="1"/>
        <v>90</v>
      </c>
      <c r="D8" s="257">
        <f t="shared" si="2"/>
        <v>29</v>
      </c>
      <c r="E8" s="257">
        <f t="shared" si="3"/>
        <v>101</v>
      </c>
      <c r="F8" s="257">
        <f t="shared" si="4"/>
        <v>31</v>
      </c>
      <c r="G8" s="257">
        <f t="shared" si="5"/>
        <v>108</v>
      </c>
      <c r="H8" s="257">
        <f t="shared" si="6"/>
        <v>36</v>
      </c>
      <c r="I8" s="257">
        <f t="shared" si="7"/>
        <v>127</v>
      </c>
      <c r="J8" s="257">
        <f t="shared" si="8"/>
        <v>38</v>
      </c>
      <c r="K8" s="257">
        <f t="shared" si="9"/>
        <v>133</v>
      </c>
      <c r="L8" s="257">
        <f t="shared" si="10"/>
        <v>39</v>
      </c>
      <c r="M8" s="257">
        <f t="shared" si="11"/>
        <v>139</v>
      </c>
      <c r="N8" s="257">
        <f t="shared" si="12"/>
        <v>42</v>
      </c>
      <c r="O8" s="257">
        <f t="shared" si="13"/>
        <v>144</v>
      </c>
      <c r="P8" s="257">
        <f t="shared" si="14"/>
        <v>44</v>
      </c>
      <c r="Q8" s="257">
        <f t="shared" si="15"/>
        <v>153</v>
      </c>
      <c r="R8" s="257">
        <f t="shared" si="16"/>
        <v>46</v>
      </c>
      <c r="S8" s="257">
        <f t="shared" si="17"/>
        <v>161</v>
      </c>
      <c r="T8" s="257">
        <f t="shared" si="18"/>
        <v>48</v>
      </c>
      <c r="U8" s="257">
        <f t="shared" si="19"/>
        <v>169</v>
      </c>
      <c r="V8" s="257">
        <f t="shared" si="20"/>
        <v>50</v>
      </c>
      <c r="W8" s="257">
        <f t="shared" si="21"/>
        <v>177</v>
      </c>
      <c r="X8" s="257">
        <f t="shared" si="22"/>
        <v>54</v>
      </c>
      <c r="Y8" s="257">
        <f t="shared" si="23"/>
        <v>186</v>
      </c>
      <c r="Z8" s="257">
        <f t="shared" si="24"/>
        <v>55</v>
      </c>
      <c r="AA8" s="257">
        <f t="shared" si="25"/>
        <v>193</v>
      </c>
      <c r="AB8" s="258">
        <f t="shared" si="26"/>
        <v>58</v>
      </c>
      <c r="AC8" s="259">
        <f t="shared" si="27"/>
        <v>203</v>
      </c>
    </row>
    <row r="9" spans="1:32" s="46" customFormat="1" ht="11.15" customHeight="1">
      <c r="A9" s="42">
        <v>4</v>
      </c>
      <c r="B9" s="257">
        <f t="shared" si="0"/>
        <v>34</v>
      </c>
      <c r="C9" s="257">
        <f t="shared" si="1"/>
        <v>119</v>
      </c>
      <c r="D9" s="257">
        <f t="shared" si="2"/>
        <v>38</v>
      </c>
      <c r="E9" s="257">
        <f t="shared" si="3"/>
        <v>135</v>
      </c>
      <c r="F9" s="257">
        <f t="shared" si="4"/>
        <v>42</v>
      </c>
      <c r="G9" s="257">
        <f t="shared" si="5"/>
        <v>145</v>
      </c>
      <c r="H9" s="257">
        <f t="shared" si="6"/>
        <v>48</v>
      </c>
      <c r="I9" s="257">
        <f t="shared" si="7"/>
        <v>170</v>
      </c>
      <c r="J9" s="257">
        <f t="shared" si="8"/>
        <v>50</v>
      </c>
      <c r="K9" s="257">
        <f t="shared" si="9"/>
        <v>177</v>
      </c>
      <c r="L9" s="257">
        <f t="shared" si="10"/>
        <v>53</v>
      </c>
      <c r="M9" s="257">
        <f t="shared" si="11"/>
        <v>185</v>
      </c>
      <c r="N9" s="257">
        <f t="shared" si="12"/>
        <v>55</v>
      </c>
      <c r="O9" s="257">
        <f t="shared" si="13"/>
        <v>192</v>
      </c>
      <c r="P9" s="257">
        <f t="shared" si="14"/>
        <v>58</v>
      </c>
      <c r="Q9" s="257">
        <f t="shared" si="15"/>
        <v>205</v>
      </c>
      <c r="R9" s="257">
        <f t="shared" si="16"/>
        <v>61</v>
      </c>
      <c r="S9" s="257">
        <f t="shared" si="17"/>
        <v>215</v>
      </c>
      <c r="T9" s="257">
        <f t="shared" si="18"/>
        <v>65</v>
      </c>
      <c r="U9" s="257">
        <f t="shared" si="19"/>
        <v>226</v>
      </c>
      <c r="V9" s="257">
        <f t="shared" si="20"/>
        <v>68</v>
      </c>
      <c r="W9" s="257">
        <f t="shared" si="21"/>
        <v>237</v>
      </c>
      <c r="X9" s="257">
        <f t="shared" si="22"/>
        <v>71</v>
      </c>
      <c r="Y9" s="257">
        <f t="shared" si="23"/>
        <v>248</v>
      </c>
      <c r="Z9" s="257">
        <f t="shared" si="24"/>
        <v>73</v>
      </c>
      <c r="AA9" s="257">
        <f t="shared" si="25"/>
        <v>257</v>
      </c>
      <c r="AB9" s="258">
        <f t="shared" si="26"/>
        <v>78</v>
      </c>
      <c r="AC9" s="259">
        <f t="shared" si="27"/>
        <v>271</v>
      </c>
    </row>
    <row r="10" spans="1:32" s="46" customFormat="1" ht="11.15" customHeight="1">
      <c r="A10" s="42">
        <v>5</v>
      </c>
      <c r="B10" s="257">
        <f t="shared" si="0"/>
        <v>43</v>
      </c>
      <c r="C10" s="257">
        <f t="shared" si="1"/>
        <v>149</v>
      </c>
      <c r="D10" s="257">
        <f t="shared" si="2"/>
        <v>48</v>
      </c>
      <c r="E10" s="257">
        <f t="shared" si="3"/>
        <v>169</v>
      </c>
      <c r="F10" s="257">
        <f t="shared" si="4"/>
        <v>52</v>
      </c>
      <c r="G10" s="257">
        <f t="shared" si="5"/>
        <v>181</v>
      </c>
      <c r="H10" s="257">
        <f t="shared" si="6"/>
        <v>60</v>
      </c>
      <c r="I10" s="257">
        <f t="shared" si="7"/>
        <v>212</v>
      </c>
      <c r="J10" s="257">
        <f t="shared" si="8"/>
        <v>64</v>
      </c>
      <c r="K10" s="257">
        <f t="shared" si="9"/>
        <v>221</v>
      </c>
      <c r="L10" s="257">
        <f t="shared" si="10"/>
        <v>66</v>
      </c>
      <c r="M10" s="257">
        <f t="shared" si="11"/>
        <v>232</v>
      </c>
      <c r="N10" s="257">
        <f t="shared" si="12"/>
        <v>69</v>
      </c>
      <c r="O10" s="257">
        <f t="shared" si="13"/>
        <v>240</v>
      </c>
      <c r="P10" s="257">
        <f t="shared" si="14"/>
        <v>73</v>
      </c>
      <c r="Q10" s="257">
        <f t="shared" si="15"/>
        <v>255</v>
      </c>
      <c r="R10" s="257">
        <f t="shared" si="16"/>
        <v>77</v>
      </c>
      <c r="S10" s="257">
        <f t="shared" si="17"/>
        <v>268</v>
      </c>
      <c r="T10" s="257">
        <f t="shared" si="18"/>
        <v>81</v>
      </c>
      <c r="U10" s="257">
        <f t="shared" si="19"/>
        <v>282</v>
      </c>
      <c r="V10" s="257">
        <f t="shared" si="20"/>
        <v>84</v>
      </c>
      <c r="W10" s="257">
        <f t="shared" si="21"/>
        <v>296</v>
      </c>
      <c r="X10" s="257">
        <f t="shared" si="22"/>
        <v>89</v>
      </c>
      <c r="Y10" s="257">
        <f t="shared" si="23"/>
        <v>310</v>
      </c>
      <c r="Z10" s="257">
        <f t="shared" si="24"/>
        <v>92</v>
      </c>
      <c r="AA10" s="257">
        <f t="shared" si="25"/>
        <v>322</v>
      </c>
      <c r="AB10" s="258">
        <f t="shared" si="26"/>
        <v>96</v>
      </c>
      <c r="AC10" s="259">
        <f t="shared" si="27"/>
        <v>338</v>
      </c>
    </row>
    <row r="11" spans="1:32" s="46" customFormat="1" ht="11.15" customHeight="1">
      <c r="A11" s="42">
        <v>6</v>
      </c>
      <c r="B11" s="257">
        <f t="shared" si="0"/>
        <v>51</v>
      </c>
      <c r="C11" s="257">
        <f t="shared" si="1"/>
        <v>179</v>
      </c>
      <c r="D11" s="257">
        <f t="shared" si="2"/>
        <v>58</v>
      </c>
      <c r="E11" s="257">
        <f t="shared" si="3"/>
        <v>202</v>
      </c>
      <c r="F11" s="257">
        <f t="shared" si="4"/>
        <v>62</v>
      </c>
      <c r="G11" s="257">
        <f t="shared" si="5"/>
        <v>217</v>
      </c>
      <c r="H11" s="257">
        <f t="shared" si="6"/>
        <v>73</v>
      </c>
      <c r="I11" s="257">
        <f t="shared" si="7"/>
        <v>255</v>
      </c>
      <c r="J11" s="257">
        <f t="shared" si="8"/>
        <v>76</v>
      </c>
      <c r="K11" s="257">
        <f t="shared" si="9"/>
        <v>266</v>
      </c>
      <c r="L11" s="257">
        <f t="shared" si="10"/>
        <v>80</v>
      </c>
      <c r="M11" s="257">
        <f t="shared" si="11"/>
        <v>278</v>
      </c>
      <c r="N11" s="257">
        <f t="shared" si="12"/>
        <v>82</v>
      </c>
      <c r="O11" s="257">
        <f t="shared" si="13"/>
        <v>288</v>
      </c>
      <c r="P11" s="257">
        <f t="shared" si="14"/>
        <v>88</v>
      </c>
      <c r="Q11" s="257">
        <f t="shared" si="15"/>
        <v>307</v>
      </c>
      <c r="R11" s="257">
        <f t="shared" si="16"/>
        <v>92</v>
      </c>
      <c r="S11" s="257">
        <f t="shared" si="17"/>
        <v>322</v>
      </c>
      <c r="T11" s="257">
        <f t="shared" si="18"/>
        <v>96</v>
      </c>
      <c r="U11" s="257">
        <f t="shared" si="19"/>
        <v>338</v>
      </c>
      <c r="V11" s="257">
        <f t="shared" si="20"/>
        <v>101</v>
      </c>
      <c r="W11" s="257">
        <f t="shared" si="21"/>
        <v>354</v>
      </c>
      <c r="X11" s="257">
        <f t="shared" si="22"/>
        <v>106</v>
      </c>
      <c r="Y11" s="257">
        <f t="shared" si="23"/>
        <v>372</v>
      </c>
      <c r="Z11" s="257">
        <f t="shared" si="24"/>
        <v>111</v>
      </c>
      <c r="AA11" s="257">
        <f t="shared" si="25"/>
        <v>387</v>
      </c>
      <c r="AB11" s="258">
        <f t="shared" si="26"/>
        <v>116</v>
      </c>
      <c r="AC11" s="259">
        <f t="shared" si="27"/>
        <v>405</v>
      </c>
    </row>
    <row r="12" spans="1:32" s="46" customFormat="1" ht="11.15" customHeight="1">
      <c r="A12" s="42">
        <v>7</v>
      </c>
      <c r="B12" s="257">
        <f t="shared" si="0"/>
        <v>59</v>
      </c>
      <c r="C12" s="257">
        <f t="shared" si="1"/>
        <v>208</v>
      </c>
      <c r="D12" s="257">
        <f t="shared" si="2"/>
        <v>67</v>
      </c>
      <c r="E12" s="257">
        <f t="shared" si="3"/>
        <v>235</v>
      </c>
      <c r="F12" s="257">
        <f t="shared" si="4"/>
        <v>72</v>
      </c>
      <c r="G12" s="257">
        <f t="shared" si="5"/>
        <v>254</v>
      </c>
      <c r="H12" s="257">
        <f t="shared" si="6"/>
        <v>85</v>
      </c>
      <c r="I12" s="257">
        <f t="shared" si="7"/>
        <v>298</v>
      </c>
      <c r="J12" s="257">
        <f t="shared" si="8"/>
        <v>89</v>
      </c>
      <c r="K12" s="257">
        <f t="shared" si="9"/>
        <v>310</v>
      </c>
      <c r="L12" s="257">
        <f t="shared" si="10"/>
        <v>93</v>
      </c>
      <c r="M12" s="257">
        <f t="shared" si="11"/>
        <v>324</v>
      </c>
      <c r="N12" s="257">
        <f t="shared" si="12"/>
        <v>96</v>
      </c>
      <c r="O12" s="257">
        <f t="shared" si="13"/>
        <v>336</v>
      </c>
      <c r="P12" s="257">
        <f t="shared" si="14"/>
        <v>102</v>
      </c>
      <c r="Q12" s="257">
        <f t="shared" si="15"/>
        <v>358</v>
      </c>
      <c r="R12" s="257">
        <f t="shared" si="16"/>
        <v>107</v>
      </c>
      <c r="S12" s="257">
        <f t="shared" si="17"/>
        <v>376</v>
      </c>
      <c r="T12" s="257">
        <f t="shared" si="18"/>
        <v>113</v>
      </c>
      <c r="U12" s="257">
        <f t="shared" si="19"/>
        <v>394</v>
      </c>
      <c r="V12" s="257">
        <f t="shared" si="20"/>
        <v>118</v>
      </c>
      <c r="W12" s="257">
        <f t="shared" si="21"/>
        <v>413</v>
      </c>
      <c r="X12" s="257">
        <f t="shared" si="22"/>
        <v>124</v>
      </c>
      <c r="Y12" s="257">
        <f t="shared" si="23"/>
        <v>434</v>
      </c>
      <c r="Z12" s="257">
        <f t="shared" si="24"/>
        <v>129</v>
      </c>
      <c r="AA12" s="257">
        <f t="shared" si="25"/>
        <v>451</v>
      </c>
      <c r="AB12" s="258">
        <f t="shared" si="26"/>
        <v>135</v>
      </c>
      <c r="AC12" s="259">
        <f t="shared" si="27"/>
        <v>473</v>
      </c>
    </row>
    <row r="13" spans="1:32" s="46" customFormat="1" ht="11.15" customHeight="1">
      <c r="A13" s="42">
        <v>8</v>
      </c>
      <c r="B13" s="257">
        <f t="shared" si="0"/>
        <v>68</v>
      </c>
      <c r="C13" s="257">
        <f t="shared" si="1"/>
        <v>239</v>
      </c>
      <c r="D13" s="257">
        <f t="shared" si="2"/>
        <v>77</v>
      </c>
      <c r="E13" s="257">
        <f t="shared" si="3"/>
        <v>269</v>
      </c>
      <c r="F13" s="257">
        <f t="shared" si="4"/>
        <v>83</v>
      </c>
      <c r="G13" s="257">
        <f t="shared" si="5"/>
        <v>290</v>
      </c>
      <c r="H13" s="257">
        <f t="shared" si="6"/>
        <v>97</v>
      </c>
      <c r="I13" s="257">
        <f t="shared" si="7"/>
        <v>340</v>
      </c>
      <c r="J13" s="257">
        <f t="shared" si="8"/>
        <v>101</v>
      </c>
      <c r="K13" s="257">
        <f t="shared" si="9"/>
        <v>354</v>
      </c>
      <c r="L13" s="257">
        <f t="shared" si="10"/>
        <v>106</v>
      </c>
      <c r="M13" s="257">
        <f t="shared" si="11"/>
        <v>371</v>
      </c>
      <c r="N13" s="257">
        <f t="shared" si="12"/>
        <v>110</v>
      </c>
      <c r="O13" s="257">
        <f t="shared" si="13"/>
        <v>383</v>
      </c>
      <c r="P13" s="257">
        <f t="shared" si="14"/>
        <v>117</v>
      </c>
      <c r="Q13" s="257">
        <f t="shared" si="15"/>
        <v>409</v>
      </c>
      <c r="R13" s="257">
        <f t="shared" si="16"/>
        <v>123</v>
      </c>
      <c r="S13" s="257">
        <f t="shared" si="17"/>
        <v>429</v>
      </c>
      <c r="T13" s="257">
        <f t="shared" si="18"/>
        <v>129</v>
      </c>
      <c r="U13" s="257">
        <f t="shared" si="19"/>
        <v>451</v>
      </c>
      <c r="V13" s="257">
        <f t="shared" si="20"/>
        <v>135</v>
      </c>
      <c r="W13" s="257">
        <f t="shared" si="21"/>
        <v>472</v>
      </c>
      <c r="X13" s="257">
        <f t="shared" si="22"/>
        <v>141</v>
      </c>
      <c r="Y13" s="257">
        <f t="shared" si="23"/>
        <v>496</v>
      </c>
      <c r="Z13" s="257">
        <f t="shared" si="24"/>
        <v>147</v>
      </c>
      <c r="AA13" s="257">
        <f t="shared" si="25"/>
        <v>515</v>
      </c>
      <c r="AB13" s="258">
        <f t="shared" si="26"/>
        <v>154</v>
      </c>
      <c r="AC13" s="259">
        <f t="shared" si="27"/>
        <v>541</v>
      </c>
    </row>
    <row r="14" spans="1:32" s="46" customFormat="1" ht="11.15" customHeight="1">
      <c r="A14" s="42">
        <v>9</v>
      </c>
      <c r="B14" s="257">
        <f t="shared" si="0"/>
        <v>77</v>
      </c>
      <c r="C14" s="257">
        <f t="shared" si="1"/>
        <v>268</v>
      </c>
      <c r="D14" s="257">
        <f t="shared" si="2"/>
        <v>87</v>
      </c>
      <c r="E14" s="257">
        <f t="shared" si="3"/>
        <v>303</v>
      </c>
      <c r="F14" s="257">
        <f t="shared" si="4"/>
        <v>93</v>
      </c>
      <c r="G14" s="257">
        <f t="shared" si="5"/>
        <v>326</v>
      </c>
      <c r="H14" s="257">
        <f t="shared" si="6"/>
        <v>110</v>
      </c>
      <c r="I14" s="257">
        <f t="shared" si="7"/>
        <v>382</v>
      </c>
      <c r="J14" s="257">
        <f t="shared" si="8"/>
        <v>114</v>
      </c>
      <c r="K14" s="257">
        <f t="shared" si="9"/>
        <v>399</v>
      </c>
      <c r="L14" s="257">
        <f t="shared" si="10"/>
        <v>119</v>
      </c>
      <c r="M14" s="257">
        <f t="shared" si="11"/>
        <v>417</v>
      </c>
      <c r="N14" s="257">
        <f t="shared" si="12"/>
        <v>124</v>
      </c>
      <c r="O14" s="257">
        <f t="shared" si="13"/>
        <v>432</v>
      </c>
      <c r="P14" s="257">
        <f t="shared" si="14"/>
        <v>131</v>
      </c>
      <c r="Q14" s="257">
        <f t="shared" si="15"/>
        <v>460</v>
      </c>
      <c r="R14" s="257">
        <f t="shared" si="16"/>
        <v>138</v>
      </c>
      <c r="S14" s="257">
        <f t="shared" si="17"/>
        <v>483</v>
      </c>
      <c r="T14" s="257">
        <f t="shared" si="18"/>
        <v>145</v>
      </c>
      <c r="U14" s="257">
        <f t="shared" si="19"/>
        <v>507</v>
      </c>
      <c r="V14" s="257">
        <f t="shared" si="20"/>
        <v>152</v>
      </c>
      <c r="W14" s="257">
        <f t="shared" si="21"/>
        <v>531</v>
      </c>
      <c r="X14" s="257">
        <f t="shared" si="22"/>
        <v>160</v>
      </c>
      <c r="Y14" s="257">
        <f t="shared" si="23"/>
        <v>558</v>
      </c>
      <c r="Z14" s="257">
        <f t="shared" si="24"/>
        <v>165</v>
      </c>
      <c r="AA14" s="257">
        <f t="shared" si="25"/>
        <v>579</v>
      </c>
      <c r="AB14" s="258">
        <f t="shared" si="26"/>
        <v>174</v>
      </c>
      <c r="AC14" s="259">
        <f t="shared" si="27"/>
        <v>609</v>
      </c>
    </row>
    <row r="15" spans="1:32" s="46" customFormat="1" ht="11.15" customHeight="1">
      <c r="A15" s="42">
        <v>10</v>
      </c>
      <c r="B15" s="257">
        <f t="shared" si="0"/>
        <v>85</v>
      </c>
      <c r="C15" s="257">
        <f t="shared" si="1"/>
        <v>298</v>
      </c>
      <c r="D15" s="257">
        <f t="shared" si="2"/>
        <v>96</v>
      </c>
      <c r="E15" s="257">
        <f t="shared" si="3"/>
        <v>336</v>
      </c>
      <c r="F15" s="257">
        <f t="shared" si="4"/>
        <v>104</v>
      </c>
      <c r="G15" s="257">
        <f t="shared" si="5"/>
        <v>363</v>
      </c>
      <c r="H15" s="257">
        <f t="shared" si="6"/>
        <v>122</v>
      </c>
      <c r="I15" s="257">
        <f t="shared" si="7"/>
        <v>425</v>
      </c>
      <c r="J15" s="257">
        <f t="shared" si="8"/>
        <v>127</v>
      </c>
      <c r="K15" s="257">
        <f t="shared" si="9"/>
        <v>443</v>
      </c>
      <c r="L15" s="257">
        <f t="shared" si="10"/>
        <v>133</v>
      </c>
      <c r="M15" s="257">
        <f t="shared" si="11"/>
        <v>463</v>
      </c>
      <c r="N15" s="257">
        <f t="shared" si="12"/>
        <v>137</v>
      </c>
      <c r="O15" s="257">
        <f t="shared" si="13"/>
        <v>480</v>
      </c>
      <c r="P15" s="257">
        <f t="shared" si="14"/>
        <v>146</v>
      </c>
      <c r="Q15" s="257">
        <f t="shared" si="15"/>
        <v>511</v>
      </c>
      <c r="R15" s="257">
        <f t="shared" si="16"/>
        <v>153</v>
      </c>
      <c r="S15" s="257">
        <f t="shared" si="17"/>
        <v>537</v>
      </c>
      <c r="T15" s="257">
        <f t="shared" si="18"/>
        <v>161</v>
      </c>
      <c r="U15" s="257">
        <f t="shared" si="19"/>
        <v>564</v>
      </c>
      <c r="V15" s="257">
        <f t="shared" si="20"/>
        <v>169</v>
      </c>
      <c r="W15" s="257">
        <f t="shared" si="21"/>
        <v>590</v>
      </c>
      <c r="X15" s="257">
        <f t="shared" si="22"/>
        <v>177</v>
      </c>
      <c r="Y15" s="257">
        <f t="shared" si="23"/>
        <v>620</v>
      </c>
      <c r="Z15" s="257">
        <f t="shared" si="24"/>
        <v>184</v>
      </c>
      <c r="AA15" s="257">
        <f t="shared" si="25"/>
        <v>644</v>
      </c>
      <c r="AB15" s="258">
        <f t="shared" si="26"/>
        <v>193</v>
      </c>
      <c r="AC15" s="259">
        <f t="shared" si="27"/>
        <v>676</v>
      </c>
    </row>
    <row r="16" spans="1:32" s="46" customFormat="1" ht="11.15" customHeight="1">
      <c r="A16" s="42">
        <v>11</v>
      </c>
      <c r="B16" s="257">
        <f t="shared" si="0"/>
        <v>93</v>
      </c>
      <c r="C16" s="257">
        <f t="shared" si="1"/>
        <v>327</v>
      </c>
      <c r="D16" s="257">
        <f t="shared" si="2"/>
        <v>106</v>
      </c>
      <c r="E16" s="257">
        <f t="shared" si="3"/>
        <v>370</v>
      </c>
      <c r="F16" s="257">
        <f t="shared" si="4"/>
        <v>114</v>
      </c>
      <c r="G16" s="257">
        <f t="shared" si="5"/>
        <v>399</v>
      </c>
      <c r="H16" s="257">
        <f t="shared" si="6"/>
        <v>134</v>
      </c>
      <c r="I16" s="257">
        <f t="shared" si="7"/>
        <v>468</v>
      </c>
      <c r="J16" s="257">
        <f t="shared" si="8"/>
        <v>139</v>
      </c>
      <c r="K16" s="257">
        <f t="shared" si="9"/>
        <v>487</v>
      </c>
      <c r="L16" s="257">
        <f t="shared" si="10"/>
        <v>146</v>
      </c>
      <c r="M16" s="257">
        <f t="shared" si="11"/>
        <v>510</v>
      </c>
      <c r="N16" s="257">
        <f t="shared" si="12"/>
        <v>151</v>
      </c>
      <c r="O16" s="257">
        <f t="shared" si="13"/>
        <v>528</v>
      </c>
      <c r="P16" s="257">
        <f t="shared" si="14"/>
        <v>161</v>
      </c>
      <c r="Q16" s="257">
        <f t="shared" si="15"/>
        <v>562</v>
      </c>
      <c r="R16" s="257">
        <f t="shared" si="16"/>
        <v>169</v>
      </c>
      <c r="S16" s="257">
        <f t="shared" si="17"/>
        <v>590</v>
      </c>
      <c r="T16" s="257">
        <f t="shared" si="18"/>
        <v>177</v>
      </c>
      <c r="U16" s="257">
        <f t="shared" si="19"/>
        <v>620</v>
      </c>
      <c r="V16" s="257">
        <f t="shared" si="20"/>
        <v>185</v>
      </c>
      <c r="W16" s="257">
        <f t="shared" si="21"/>
        <v>649</v>
      </c>
      <c r="X16" s="257">
        <f t="shared" si="22"/>
        <v>195</v>
      </c>
      <c r="Y16" s="257">
        <f t="shared" si="23"/>
        <v>682</v>
      </c>
      <c r="Z16" s="257">
        <f t="shared" si="24"/>
        <v>203</v>
      </c>
      <c r="AA16" s="257">
        <f t="shared" si="25"/>
        <v>709</v>
      </c>
      <c r="AB16" s="258">
        <f t="shared" si="26"/>
        <v>212</v>
      </c>
      <c r="AC16" s="259">
        <f t="shared" si="27"/>
        <v>744</v>
      </c>
    </row>
    <row r="17" spans="1:29" s="46" customFormat="1" ht="11.15" customHeight="1">
      <c r="A17" s="42">
        <v>12</v>
      </c>
      <c r="B17" s="257">
        <f t="shared" si="0"/>
        <v>102</v>
      </c>
      <c r="C17" s="257">
        <f t="shared" si="1"/>
        <v>357</v>
      </c>
      <c r="D17" s="257">
        <f t="shared" si="2"/>
        <v>115</v>
      </c>
      <c r="E17" s="257">
        <f t="shared" si="3"/>
        <v>404</v>
      </c>
      <c r="F17" s="257">
        <f t="shared" si="4"/>
        <v>124</v>
      </c>
      <c r="G17" s="257">
        <f t="shared" si="5"/>
        <v>435</v>
      </c>
      <c r="H17" s="257">
        <f t="shared" si="6"/>
        <v>146</v>
      </c>
      <c r="I17" s="257">
        <f t="shared" si="7"/>
        <v>510</v>
      </c>
      <c r="J17" s="257">
        <f t="shared" si="8"/>
        <v>152</v>
      </c>
      <c r="K17" s="257">
        <f t="shared" si="9"/>
        <v>531</v>
      </c>
      <c r="L17" s="257">
        <f t="shared" si="10"/>
        <v>159</v>
      </c>
      <c r="M17" s="257">
        <f t="shared" si="11"/>
        <v>556</v>
      </c>
      <c r="N17" s="257">
        <f t="shared" si="12"/>
        <v>164</v>
      </c>
      <c r="O17" s="257">
        <f t="shared" si="13"/>
        <v>576</v>
      </c>
      <c r="P17" s="257">
        <f t="shared" si="14"/>
        <v>175</v>
      </c>
      <c r="Q17" s="257">
        <f t="shared" si="15"/>
        <v>613</v>
      </c>
      <c r="R17" s="257">
        <f t="shared" si="16"/>
        <v>184</v>
      </c>
      <c r="S17" s="257">
        <f t="shared" si="17"/>
        <v>644</v>
      </c>
      <c r="T17" s="257">
        <f t="shared" si="18"/>
        <v>193</v>
      </c>
      <c r="U17" s="257">
        <f t="shared" si="19"/>
        <v>677</v>
      </c>
      <c r="V17" s="257">
        <f t="shared" si="20"/>
        <v>203</v>
      </c>
      <c r="W17" s="257">
        <f t="shared" si="21"/>
        <v>709</v>
      </c>
      <c r="X17" s="257">
        <f t="shared" si="22"/>
        <v>212</v>
      </c>
      <c r="Y17" s="257">
        <f t="shared" si="23"/>
        <v>744</v>
      </c>
      <c r="Z17" s="257">
        <f t="shared" si="24"/>
        <v>221</v>
      </c>
      <c r="AA17" s="257">
        <f t="shared" si="25"/>
        <v>773</v>
      </c>
      <c r="AB17" s="258">
        <f t="shared" si="26"/>
        <v>232</v>
      </c>
      <c r="AC17" s="259">
        <f t="shared" si="27"/>
        <v>812</v>
      </c>
    </row>
    <row r="18" spans="1:29" s="46" customFormat="1" ht="11.15" customHeight="1">
      <c r="A18" s="42">
        <v>13</v>
      </c>
      <c r="B18" s="257">
        <f t="shared" si="0"/>
        <v>111</v>
      </c>
      <c r="C18" s="257">
        <f t="shared" si="1"/>
        <v>388</v>
      </c>
      <c r="D18" s="257">
        <f t="shared" si="2"/>
        <v>125</v>
      </c>
      <c r="E18" s="257">
        <f t="shared" si="3"/>
        <v>437</v>
      </c>
      <c r="F18" s="257">
        <f t="shared" si="4"/>
        <v>135</v>
      </c>
      <c r="G18" s="257">
        <f t="shared" si="5"/>
        <v>471</v>
      </c>
      <c r="H18" s="257">
        <f t="shared" si="6"/>
        <v>158</v>
      </c>
      <c r="I18" s="257">
        <f t="shared" si="7"/>
        <v>553</v>
      </c>
      <c r="J18" s="257">
        <f t="shared" si="8"/>
        <v>164</v>
      </c>
      <c r="K18" s="257">
        <f t="shared" si="9"/>
        <v>576</v>
      </c>
      <c r="L18" s="257">
        <f t="shared" si="10"/>
        <v>172</v>
      </c>
      <c r="M18" s="257">
        <f t="shared" si="11"/>
        <v>602</v>
      </c>
      <c r="N18" s="257">
        <f t="shared" si="12"/>
        <v>178</v>
      </c>
      <c r="O18" s="257">
        <f t="shared" si="13"/>
        <v>623</v>
      </c>
      <c r="P18" s="257">
        <f t="shared" si="14"/>
        <v>190</v>
      </c>
      <c r="Q18" s="257">
        <f t="shared" si="15"/>
        <v>665</v>
      </c>
      <c r="R18" s="257">
        <f t="shared" si="16"/>
        <v>199</v>
      </c>
      <c r="S18" s="257">
        <f t="shared" si="17"/>
        <v>698</v>
      </c>
      <c r="T18" s="257">
        <f t="shared" si="18"/>
        <v>209</v>
      </c>
      <c r="U18" s="257">
        <f t="shared" si="19"/>
        <v>733</v>
      </c>
      <c r="V18" s="257">
        <f t="shared" si="20"/>
        <v>219</v>
      </c>
      <c r="W18" s="257">
        <f t="shared" si="21"/>
        <v>768</v>
      </c>
      <c r="X18" s="257">
        <f t="shared" si="22"/>
        <v>230</v>
      </c>
      <c r="Y18" s="257">
        <f t="shared" si="23"/>
        <v>806</v>
      </c>
      <c r="Z18" s="257">
        <f t="shared" si="24"/>
        <v>239</v>
      </c>
      <c r="AA18" s="257">
        <f t="shared" si="25"/>
        <v>837</v>
      </c>
      <c r="AB18" s="258">
        <f t="shared" si="26"/>
        <v>251</v>
      </c>
      <c r="AC18" s="259">
        <f t="shared" si="27"/>
        <v>879</v>
      </c>
    </row>
    <row r="19" spans="1:29" s="46" customFormat="1" ht="11.15" customHeight="1">
      <c r="A19" s="42">
        <v>14</v>
      </c>
      <c r="B19" s="257">
        <f t="shared" si="0"/>
        <v>119</v>
      </c>
      <c r="C19" s="257">
        <f t="shared" si="1"/>
        <v>417</v>
      </c>
      <c r="D19" s="257">
        <f t="shared" si="2"/>
        <v>135</v>
      </c>
      <c r="E19" s="257">
        <f t="shared" si="3"/>
        <v>471</v>
      </c>
      <c r="F19" s="257">
        <f t="shared" si="4"/>
        <v>145</v>
      </c>
      <c r="G19" s="257">
        <f t="shared" si="5"/>
        <v>507</v>
      </c>
      <c r="H19" s="257">
        <f t="shared" si="6"/>
        <v>170</v>
      </c>
      <c r="I19" s="257">
        <f t="shared" si="7"/>
        <v>595</v>
      </c>
      <c r="J19" s="257">
        <f t="shared" si="8"/>
        <v>177</v>
      </c>
      <c r="K19" s="257">
        <f t="shared" si="9"/>
        <v>620</v>
      </c>
      <c r="L19" s="257">
        <f t="shared" si="10"/>
        <v>185</v>
      </c>
      <c r="M19" s="257">
        <f t="shared" si="11"/>
        <v>649</v>
      </c>
      <c r="N19" s="257">
        <f t="shared" si="12"/>
        <v>192</v>
      </c>
      <c r="O19" s="257">
        <f t="shared" si="13"/>
        <v>671</v>
      </c>
      <c r="P19" s="257">
        <f t="shared" si="14"/>
        <v>205</v>
      </c>
      <c r="Q19" s="257">
        <f t="shared" si="15"/>
        <v>715</v>
      </c>
      <c r="R19" s="257">
        <f t="shared" si="16"/>
        <v>215</v>
      </c>
      <c r="S19" s="257">
        <f t="shared" si="17"/>
        <v>751</v>
      </c>
      <c r="T19" s="257">
        <f t="shared" si="18"/>
        <v>226</v>
      </c>
      <c r="U19" s="257">
        <f t="shared" si="19"/>
        <v>790</v>
      </c>
      <c r="V19" s="257">
        <f t="shared" si="20"/>
        <v>237</v>
      </c>
      <c r="W19" s="257">
        <f t="shared" si="21"/>
        <v>827</v>
      </c>
      <c r="X19" s="257">
        <f t="shared" si="22"/>
        <v>248</v>
      </c>
      <c r="Y19" s="257">
        <f t="shared" si="23"/>
        <v>867</v>
      </c>
      <c r="Z19" s="257">
        <f t="shared" si="24"/>
        <v>257</v>
      </c>
      <c r="AA19" s="257">
        <f t="shared" si="25"/>
        <v>901</v>
      </c>
      <c r="AB19" s="258">
        <f t="shared" si="26"/>
        <v>271</v>
      </c>
      <c r="AC19" s="259">
        <f t="shared" si="27"/>
        <v>946</v>
      </c>
    </row>
    <row r="20" spans="1:29" s="46" customFormat="1" ht="11.15" customHeight="1">
      <c r="A20" s="42">
        <v>15</v>
      </c>
      <c r="B20" s="257">
        <f t="shared" si="0"/>
        <v>128</v>
      </c>
      <c r="C20" s="257">
        <f t="shared" si="1"/>
        <v>447</v>
      </c>
      <c r="D20" s="257">
        <f t="shared" si="2"/>
        <v>145</v>
      </c>
      <c r="E20" s="257">
        <f t="shared" si="3"/>
        <v>505</v>
      </c>
      <c r="F20" s="257">
        <f t="shared" si="4"/>
        <v>156</v>
      </c>
      <c r="G20" s="257">
        <f t="shared" si="5"/>
        <v>543</v>
      </c>
      <c r="H20" s="257">
        <f t="shared" si="6"/>
        <v>182</v>
      </c>
      <c r="I20" s="257">
        <f t="shared" si="7"/>
        <v>637</v>
      </c>
      <c r="J20" s="257">
        <f t="shared" si="8"/>
        <v>190</v>
      </c>
      <c r="K20" s="257">
        <f t="shared" si="9"/>
        <v>664</v>
      </c>
      <c r="L20" s="257">
        <f t="shared" si="10"/>
        <v>198</v>
      </c>
      <c r="M20" s="257">
        <f t="shared" si="11"/>
        <v>695</v>
      </c>
      <c r="N20" s="257">
        <f t="shared" si="12"/>
        <v>206</v>
      </c>
      <c r="O20" s="257">
        <f t="shared" si="13"/>
        <v>720</v>
      </c>
      <c r="P20" s="257">
        <f t="shared" si="14"/>
        <v>219</v>
      </c>
      <c r="Q20" s="257">
        <f t="shared" si="15"/>
        <v>767</v>
      </c>
      <c r="R20" s="257">
        <f t="shared" si="16"/>
        <v>230</v>
      </c>
      <c r="S20" s="257">
        <f t="shared" si="17"/>
        <v>805</v>
      </c>
      <c r="T20" s="257">
        <f t="shared" si="18"/>
        <v>242</v>
      </c>
      <c r="U20" s="257">
        <f t="shared" si="19"/>
        <v>846</v>
      </c>
      <c r="V20" s="257">
        <f t="shared" si="20"/>
        <v>253</v>
      </c>
      <c r="W20" s="257">
        <f t="shared" si="21"/>
        <v>886</v>
      </c>
      <c r="X20" s="257">
        <f t="shared" si="22"/>
        <v>266</v>
      </c>
      <c r="Y20" s="257">
        <f t="shared" si="23"/>
        <v>930</v>
      </c>
      <c r="Z20" s="257">
        <f t="shared" si="24"/>
        <v>276</v>
      </c>
      <c r="AA20" s="257">
        <f t="shared" si="25"/>
        <v>966</v>
      </c>
      <c r="AB20" s="258">
        <f t="shared" si="26"/>
        <v>290</v>
      </c>
      <c r="AC20" s="259">
        <f t="shared" si="27"/>
        <v>1014</v>
      </c>
    </row>
    <row r="21" spans="1:29" s="46" customFormat="1" ht="11.15" customHeight="1">
      <c r="A21" s="42">
        <v>16</v>
      </c>
      <c r="B21" s="257">
        <f t="shared" si="0"/>
        <v>136</v>
      </c>
      <c r="C21" s="257">
        <f t="shared" si="1"/>
        <v>476</v>
      </c>
      <c r="D21" s="257">
        <f t="shared" si="2"/>
        <v>153</v>
      </c>
      <c r="E21" s="257">
        <f t="shared" si="3"/>
        <v>539</v>
      </c>
      <c r="F21" s="257">
        <f t="shared" si="4"/>
        <v>165</v>
      </c>
      <c r="G21" s="257">
        <f t="shared" si="5"/>
        <v>579</v>
      </c>
      <c r="H21" s="257">
        <f t="shared" si="6"/>
        <v>194</v>
      </c>
      <c r="I21" s="257">
        <f t="shared" si="7"/>
        <v>680</v>
      </c>
      <c r="J21" s="257">
        <f t="shared" si="8"/>
        <v>203</v>
      </c>
      <c r="K21" s="257">
        <f t="shared" si="9"/>
        <v>709</v>
      </c>
      <c r="L21" s="257">
        <f t="shared" si="10"/>
        <v>212</v>
      </c>
      <c r="M21" s="257">
        <f t="shared" si="11"/>
        <v>742</v>
      </c>
      <c r="N21" s="257">
        <f t="shared" si="12"/>
        <v>219</v>
      </c>
      <c r="O21" s="257">
        <f t="shared" si="13"/>
        <v>768</v>
      </c>
      <c r="P21" s="257">
        <f t="shared" si="14"/>
        <v>233</v>
      </c>
      <c r="Q21" s="257">
        <f t="shared" si="15"/>
        <v>818</v>
      </c>
      <c r="R21" s="257">
        <f t="shared" si="16"/>
        <v>245</v>
      </c>
      <c r="S21" s="257">
        <f t="shared" si="17"/>
        <v>859</v>
      </c>
      <c r="T21" s="257">
        <f t="shared" si="18"/>
        <v>257</v>
      </c>
      <c r="U21" s="257">
        <f t="shared" si="19"/>
        <v>902</v>
      </c>
      <c r="V21" s="257">
        <f t="shared" si="20"/>
        <v>269</v>
      </c>
      <c r="W21" s="257">
        <f t="shared" si="21"/>
        <v>944</v>
      </c>
      <c r="X21" s="257">
        <f t="shared" si="22"/>
        <v>284</v>
      </c>
      <c r="Y21" s="257">
        <f t="shared" si="23"/>
        <v>992</v>
      </c>
      <c r="Z21" s="257">
        <f t="shared" si="24"/>
        <v>295</v>
      </c>
      <c r="AA21" s="257">
        <f t="shared" si="25"/>
        <v>1031</v>
      </c>
      <c r="AB21" s="258">
        <f t="shared" si="26"/>
        <v>309</v>
      </c>
      <c r="AC21" s="259">
        <f t="shared" si="27"/>
        <v>1082</v>
      </c>
    </row>
    <row r="22" spans="1:29" s="46" customFormat="1" ht="11.15" customHeight="1">
      <c r="A22" s="42">
        <v>17</v>
      </c>
      <c r="B22" s="257">
        <f t="shared" si="0"/>
        <v>145</v>
      </c>
      <c r="C22" s="257">
        <f t="shared" si="1"/>
        <v>506</v>
      </c>
      <c r="D22" s="257">
        <f t="shared" si="2"/>
        <v>163</v>
      </c>
      <c r="E22" s="257">
        <f t="shared" si="3"/>
        <v>572</v>
      </c>
      <c r="F22" s="257">
        <f t="shared" si="4"/>
        <v>176</v>
      </c>
      <c r="G22" s="257">
        <f t="shared" si="5"/>
        <v>616</v>
      </c>
      <c r="H22" s="257">
        <f t="shared" si="6"/>
        <v>206</v>
      </c>
      <c r="I22" s="257">
        <f t="shared" si="7"/>
        <v>723</v>
      </c>
      <c r="J22" s="257">
        <f t="shared" si="8"/>
        <v>215</v>
      </c>
      <c r="K22" s="257">
        <f t="shared" si="9"/>
        <v>752</v>
      </c>
      <c r="L22" s="257">
        <f t="shared" si="10"/>
        <v>226</v>
      </c>
      <c r="M22" s="257">
        <f t="shared" si="11"/>
        <v>789</v>
      </c>
      <c r="N22" s="257">
        <f t="shared" si="12"/>
        <v>233</v>
      </c>
      <c r="O22" s="257">
        <f t="shared" si="13"/>
        <v>816</v>
      </c>
      <c r="P22" s="257">
        <f t="shared" si="14"/>
        <v>249</v>
      </c>
      <c r="Q22" s="257">
        <f t="shared" si="15"/>
        <v>869</v>
      </c>
      <c r="R22" s="257">
        <f t="shared" si="16"/>
        <v>261</v>
      </c>
      <c r="S22" s="257">
        <f t="shared" si="17"/>
        <v>912</v>
      </c>
      <c r="T22" s="257">
        <f t="shared" si="18"/>
        <v>274</v>
      </c>
      <c r="U22" s="257">
        <f t="shared" si="19"/>
        <v>958</v>
      </c>
      <c r="V22" s="257">
        <f t="shared" si="20"/>
        <v>287</v>
      </c>
      <c r="W22" s="257">
        <f t="shared" si="21"/>
        <v>1003</v>
      </c>
      <c r="X22" s="257">
        <f t="shared" si="22"/>
        <v>301</v>
      </c>
      <c r="Y22" s="257">
        <f t="shared" si="23"/>
        <v>1054</v>
      </c>
      <c r="Z22" s="257">
        <f t="shared" si="24"/>
        <v>313</v>
      </c>
      <c r="AA22" s="257">
        <f t="shared" si="25"/>
        <v>1095</v>
      </c>
      <c r="AB22" s="258">
        <f t="shared" si="26"/>
        <v>329</v>
      </c>
      <c r="AC22" s="259">
        <f t="shared" si="27"/>
        <v>1150</v>
      </c>
    </row>
    <row r="23" spans="1:29" s="46" customFormat="1" ht="11.15" customHeight="1">
      <c r="A23" s="42">
        <v>18</v>
      </c>
      <c r="B23" s="257">
        <f t="shared" si="0"/>
        <v>153</v>
      </c>
      <c r="C23" s="257">
        <f t="shared" si="1"/>
        <v>537</v>
      </c>
      <c r="D23" s="257">
        <f t="shared" si="2"/>
        <v>173</v>
      </c>
      <c r="E23" s="257">
        <f t="shared" si="3"/>
        <v>606</v>
      </c>
      <c r="F23" s="257">
        <f t="shared" si="4"/>
        <v>186</v>
      </c>
      <c r="G23" s="257">
        <f t="shared" si="5"/>
        <v>652</v>
      </c>
      <c r="H23" s="257">
        <f t="shared" si="6"/>
        <v>219</v>
      </c>
      <c r="I23" s="257">
        <f t="shared" si="7"/>
        <v>766</v>
      </c>
      <c r="J23" s="257">
        <f t="shared" si="8"/>
        <v>228</v>
      </c>
      <c r="K23" s="257">
        <f t="shared" si="9"/>
        <v>797</v>
      </c>
      <c r="L23" s="257">
        <f t="shared" si="10"/>
        <v>239</v>
      </c>
      <c r="M23" s="257">
        <f t="shared" si="11"/>
        <v>835</v>
      </c>
      <c r="N23" s="257">
        <f t="shared" si="12"/>
        <v>246</v>
      </c>
      <c r="O23" s="257">
        <f t="shared" si="13"/>
        <v>864</v>
      </c>
      <c r="P23" s="257">
        <f t="shared" si="14"/>
        <v>263</v>
      </c>
      <c r="Q23" s="257">
        <f t="shared" si="15"/>
        <v>920</v>
      </c>
      <c r="R23" s="257">
        <f t="shared" si="16"/>
        <v>276</v>
      </c>
      <c r="S23" s="257">
        <f t="shared" si="17"/>
        <v>966</v>
      </c>
      <c r="T23" s="257">
        <f t="shared" si="18"/>
        <v>290</v>
      </c>
      <c r="U23" s="257">
        <f t="shared" si="19"/>
        <v>1014</v>
      </c>
      <c r="V23" s="257">
        <f t="shared" si="20"/>
        <v>303</v>
      </c>
      <c r="W23" s="257">
        <f t="shared" si="21"/>
        <v>1062</v>
      </c>
      <c r="X23" s="257">
        <f t="shared" si="22"/>
        <v>319</v>
      </c>
      <c r="Y23" s="257">
        <f t="shared" si="23"/>
        <v>1116</v>
      </c>
      <c r="Z23" s="257">
        <f t="shared" si="24"/>
        <v>331</v>
      </c>
      <c r="AA23" s="257">
        <f t="shared" si="25"/>
        <v>1159</v>
      </c>
      <c r="AB23" s="258">
        <f t="shared" si="26"/>
        <v>348</v>
      </c>
      <c r="AC23" s="259">
        <f t="shared" si="27"/>
        <v>1217</v>
      </c>
    </row>
    <row r="24" spans="1:29" s="46" customFormat="1" ht="11.15" customHeight="1">
      <c r="A24" s="42">
        <v>19</v>
      </c>
      <c r="B24" s="257">
        <f t="shared" si="0"/>
        <v>162</v>
      </c>
      <c r="C24" s="257">
        <f t="shared" si="1"/>
        <v>566</v>
      </c>
      <c r="D24" s="257">
        <f t="shared" si="2"/>
        <v>183</v>
      </c>
      <c r="E24" s="257">
        <f t="shared" si="3"/>
        <v>640</v>
      </c>
      <c r="F24" s="257">
        <f t="shared" si="4"/>
        <v>197</v>
      </c>
      <c r="G24" s="257">
        <f t="shared" si="5"/>
        <v>688</v>
      </c>
      <c r="H24" s="257">
        <f t="shared" si="6"/>
        <v>231</v>
      </c>
      <c r="I24" s="257">
        <f t="shared" si="7"/>
        <v>807</v>
      </c>
      <c r="J24" s="257">
        <f t="shared" si="8"/>
        <v>240</v>
      </c>
      <c r="K24" s="257">
        <f t="shared" si="9"/>
        <v>841</v>
      </c>
      <c r="L24" s="257">
        <f t="shared" si="10"/>
        <v>252</v>
      </c>
      <c r="M24" s="257">
        <f t="shared" si="11"/>
        <v>881</v>
      </c>
      <c r="N24" s="257">
        <f t="shared" si="12"/>
        <v>261</v>
      </c>
      <c r="O24" s="257">
        <f t="shared" si="13"/>
        <v>911</v>
      </c>
      <c r="P24" s="257">
        <f t="shared" si="14"/>
        <v>277</v>
      </c>
      <c r="Q24" s="257">
        <f t="shared" si="15"/>
        <v>971</v>
      </c>
      <c r="R24" s="257">
        <f t="shared" si="16"/>
        <v>291</v>
      </c>
      <c r="S24" s="257">
        <f t="shared" si="17"/>
        <v>1020</v>
      </c>
      <c r="T24" s="257">
        <f t="shared" si="18"/>
        <v>306</v>
      </c>
      <c r="U24" s="257">
        <f t="shared" si="19"/>
        <v>1071</v>
      </c>
      <c r="V24" s="257">
        <f t="shared" si="20"/>
        <v>321</v>
      </c>
      <c r="W24" s="257">
        <f t="shared" si="21"/>
        <v>1122</v>
      </c>
      <c r="X24" s="257">
        <f t="shared" si="22"/>
        <v>336</v>
      </c>
      <c r="Y24" s="257">
        <f t="shared" si="23"/>
        <v>1177</v>
      </c>
      <c r="Z24" s="257">
        <f t="shared" si="24"/>
        <v>349</v>
      </c>
      <c r="AA24" s="257">
        <f t="shared" si="25"/>
        <v>1223</v>
      </c>
      <c r="AB24" s="258">
        <f t="shared" si="26"/>
        <v>367</v>
      </c>
      <c r="AC24" s="259">
        <f t="shared" si="27"/>
        <v>1285</v>
      </c>
    </row>
    <row r="25" spans="1:29" s="46" customFormat="1" ht="11.15" customHeight="1">
      <c r="A25" s="42">
        <v>20</v>
      </c>
      <c r="B25" s="257">
        <f t="shared" si="0"/>
        <v>170</v>
      </c>
      <c r="C25" s="257">
        <f t="shared" si="1"/>
        <v>596</v>
      </c>
      <c r="D25" s="257">
        <f t="shared" si="2"/>
        <v>193</v>
      </c>
      <c r="E25" s="257">
        <f t="shared" si="3"/>
        <v>673</v>
      </c>
      <c r="F25" s="257">
        <f t="shared" si="4"/>
        <v>207</v>
      </c>
      <c r="G25" s="257">
        <f t="shared" si="5"/>
        <v>725</v>
      </c>
      <c r="H25" s="257">
        <f t="shared" si="6"/>
        <v>243</v>
      </c>
      <c r="I25" s="257">
        <f t="shared" si="7"/>
        <v>850</v>
      </c>
      <c r="J25" s="257">
        <f t="shared" si="8"/>
        <v>253</v>
      </c>
      <c r="K25" s="257">
        <f t="shared" si="9"/>
        <v>886</v>
      </c>
      <c r="L25" s="257">
        <f t="shared" si="10"/>
        <v>265</v>
      </c>
      <c r="M25" s="257">
        <f t="shared" si="11"/>
        <v>928</v>
      </c>
      <c r="N25" s="257">
        <f t="shared" si="12"/>
        <v>274</v>
      </c>
      <c r="O25" s="257">
        <f t="shared" si="13"/>
        <v>959</v>
      </c>
      <c r="P25" s="257">
        <f t="shared" si="14"/>
        <v>292</v>
      </c>
      <c r="Q25" s="257">
        <f t="shared" si="15"/>
        <v>1022</v>
      </c>
      <c r="R25" s="257">
        <f t="shared" si="16"/>
        <v>307</v>
      </c>
      <c r="S25" s="257">
        <f t="shared" si="17"/>
        <v>1073</v>
      </c>
      <c r="T25" s="257">
        <f t="shared" si="18"/>
        <v>322</v>
      </c>
      <c r="U25" s="257">
        <f t="shared" si="19"/>
        <v>1127</v>
      </c>
      <c r="V25" s="257">
        <f t="shared" si="20"/>
        <v>337</v>
      </c>
      <c r="W25" s="257">
        <f t="shared" si="21"/>
        <v>1181</v>
      </c>
      <c r="X25" s="257">
        <f t="shared" si="22"/>
        <v>354</v>
      </c>
      <c r="Y25" s="257">
        <f t="shared" si="23"/>
        <v>1240</v>
      </c>
      <c r="Z25" s="257">
        <f t="shared" si="24"/>
        <v>368</v>
      </c>
      <c r="AA25" s="257">
        <f t="shared" si="25"/>
        <v>1288</v>
      </c>
      <c r="AB25" s="258">
        <f t="shared" si="26"/>
        <v>387</v>
      </c>
      <c r="AC25" s="259">
        <f t="shared" si="27"/>
        <v>1353</v>
      </c>
    </row>
    <row r="26" spans="1:29" s="46" customFormat="1" ht="11.15" customHeight="1">
      <c r="A26" s="42">
        <v>21</v>
      </c>
      <c r="B26" s="257">
        <f t="shared" si="0"/>
        <v>179</v>
      </c>
      <c r="C26" s="257">
        <f t="shared" si="1"/>
        <v>625</v>
      </c>
      <c r="D26" s="257">
        <f t="shared" si="2"/>
        <v>202</v>
      </c>
      <c r="E26" s="257">
        <f t="shared" si="3"/>
        <v>706</v>
      </c>
      <c r="F26" s="257">
        <f t="shared" si="4"/>
        <v>217</v>
      </c>
      <c r="G26" s="257">
        <f t="shared" si="5"/>
        <v>761</v>
      </c>
      <c r="H26" s="257">
        <f t="shared" si="6"/>
        <v>255</v>
      </c>
      <c r="I26" s="257">
        <f t="shared" si="7"/>
        <v>893</v>
      </c>
      <c r="J26" s="257">
        <f t="shared" si="8"/>
        <v>266</v>
      </c>
      <c r="K26" s="257">
        <f t="shared" si="9"/>
        <v>930</v>
      </c>
      <c r="L26" s="257">
        <f t="shared" si="10"/>
        <v>278</v>
      </c>
      <c r="M26" s="257">
        <f t="shared" si="11"/>
        <v>974</v>
      </c>
      <c r="N26" s="257">
        <f t="shared" si="12"/>
        <v>288</v>
      </c>
      <c r="O26" s="257">
        <f t="shared" si="13"/>
        <v>1008</v>
      </c>
      <c r="P26" s="257">
        <f t="shared" si="14"/>
        <v>307</v>
      </c>
      <c r="Q26" s="257">
        <f t="shared" si="15"/>
        <v>1073</v>
      </c>
      <c r="R26" s="257">
        <f t="shared" si="16"/>
        <v>322</v>
      </c>
      <c r="S26" s="257">
        <f t="shared" si="17"/>
        <v>1127</v>
      </c>
      <c r="T26" s="257">
        <f t="shared" si="18"/>
        <v>338</v>
      </c>
      <c r="U26" s="257">
        <f t="shared" si="19"/>
        <v>1184</v>
      </c>
      <c r="V26" s="257">
        <f t="shared" si="20"/>
        <v>354</v>
      </c>
      <c r="W26" s="257">
        <f t="shared" si="21"/>
        <v>1240</v>
      </c>
      <c r="X26" s="257">
        <f t="shared" si="22"/>
        <v>372</v>
      </c>
      <c r="Y26" s="257">
        <f t="shared" si="23"/>
        <v>1301</v>
      </c>
      <c r="Z26" s="257">
        <f t="shared" si="24"/>
        <v>387</v>
      </c>
      <c r="AA26" s="257">
        <f t="shared" si="25"/>
        <v>1353</v>
      </c>
      <c r="AB26" s="258">
        <f t="shared" si="26"/>
        <v>405</v>
      </c>
      <c r="AC26" s="259">
        <f t="shared" si="27"/>
        <v>1420</v>
      </c>
    </row>
    <row r="27" spans="1:29" s="46" customFormat="1" ht="11.15" customHeight="1">
      <c r="A27" s="42">
        <v>22</v>
      </c>
      <c r="B27" s="257">
        <f t="shared" si="0"/>
        <v>187</v>
      </c>
      <c r="C27" s="257">
        <f t="shared" si="1"/>
        <v>655</v>
      </c>
      <c r="D27" s="257">
        <f t="shared" si="2"/>
        <v>211</v>
      </c>
      <c r="E27" s="257">
        <f t="shared" si="3"/>
        <v>740</v>
      </c>
      <c r="F27" s="257">
        <f t="shared" si="4"/>
        <v>228</v>
      </c>
      <c r="G27" s="257">
        <f t="shared" si="5"/>
        <v>797</v>
      </c>
      <c r="H27" s="257">
        <f t="shared" si="6"/>
        <v>267</v>
      </c>
      <c r="I27" s="257">
        <f t="shared" si="7"/>
        <v>935</v>
      </c>
      <c r="J27" s="257">
        <f t="shared" si="8"/>
        <v>278</v>
      </c>
      <c r="K27" s="257">
        <f t="shared" si="9"/>
        <v>974</v>
      </c>
      <c r="L27" s="257">
        <f t="shared" si="10"/>
        <v>291</v>
      </c>
      <c r="M27" s="257">
        <f t="shared" si="11"/>
        <v>1020</v>
      </c>
      <c r="N27" s="257">
        <f t="shared" si="12"/>
        <v>301</v>
      </c>
      <c r="O27" s="257">
        <f t="shared" si="13"/>
        <v>1056</v>
      </c>
      <c r="P27" s="257">
        <f t="shared" si="14"/>
        <v>321</v>
      </c>
      <c r="Q27" s="257">
        <f t="shared" si="15"/>
        <v>1125</v>
      </c>
      <c r="R27" s="257">
        <f t="shared" si="16"/>
        <v>337</v>
      </c>
      <c r="S27" s="257">
        <f t="shared" si="17"/>
        <v>1181</v>
      </c>
      <c r="T27" s="257">
        <f t="shared" si="18"/>
        <v>355</v>
      </c>
      <c r="U27" s="257">
        <f t="shared" si="19"/>
        <v>1240</v>
      </c>
      <c r="V27" s="257">
        <f t="shared" si="20"/>
        <v>371</v>
      </c>
      <c r="W27" s="257">
        <f t="shared" si="21"/>
        <v>1299</v>
      </c>
      <c r="X27" s="257">
        <f t="shared" si="22"/>
        <v>390</v>
      </c>
      <c r="Y27" s="257">
        <f t="shared" si="23"/>
        <v>1364</v>
      </c>
      <c r="Z27" s="257">
        <f t="shared" si="24"/>
        <v>405</v>
      </c>
      <c r="AA27" s="257">
        <f t="shared" si="25"/>
        <v>1417</v>
      </c>
      <c r="AB27" s="258">
        <f t="shared" si="26"/>
        <v>425</v>
      </c>
      <c r="AC27" s="259">
        <f t="shared" si="27"/>
        <v>1487</v>
      </c>
    </row>
    <row r="28" spans="1:29" s="46" customFormat="1" ht="11.15" customHeight="1">
      <c r="A28" s="42">
        <v>23</v>
      </c>
      <c r="B28" s="257">
        <f t="shared" si="0"/>
        <v>196</v>
      </c>
      <c r="C28" s="257">
        <f t="shared" si="1"/>
        <v>685</v>
      </c>
      <c r="D28" s="257">
        <f t="shared" si="2"/>
        <v>221</v>
      </c>
      <c r="E28" s="257">
        <f t="shared" si="3"/>
        <v>774</v>
      </c>
      <c r="F28" s="257">
        <f t="shared" si="4"/>
        <v>238</v>
      </c>
      <c r="G28" s="257">
        <f t="shared" si="5"/>
        <v>833</v>
      </c>
      <c r="H28" s="257">
        <f t="shared" si="6"/>
        <v>279</v>
      </c>
      <c r="I28" s="257">
        <f t="shared" si="7"/>
        <v>978</v>
      </c>
      <c r="J28" s="257">
        <f t="shared" si="8"/>
        <v>291</v>
      </c>
      <c r="K28" s="257">
        <f t="shared" si="9"/>
        <v>1019</v>
      </c>
      <c r="L28" s="257">
        <f t="shared" si="10"/>
        <v>304</v>
      </c>
      <c r="M28" s="257">
        <f t="shared" si="11"/>
        <v>1067</v>
      </c>
      <c r="N28" s="257">
        <f t="shared" si="12"/>
        <v>315</v>
      </c>
      <c r="O28" s="257">
        <f t="shared" si="13"/>
        <v>1104</v>
      </c>
      <c r="P28" s="257">
        <f t="shared" si="14"/>
        <v>336</v>
      </c>
      <c r="Q28" s="257">
        <f t="shared" si="15"/>
        <v>1175</v>
      </c>
      <c r="R28" s="257">
        <f t="shared" si="16"/>
        <v>353</v>
      </c>
      <c r="S28" s="257">
        <f t="shared" si="17"/>
        <v>1234</v>
      </c>
      <c r="T28" s="257">
        <f t="shared" si="18"/>
        <v>370</v>
      </c>
      <c r="U28" s="257">
        <f t="shared" si="19"/>
        <v>1297</v>
      </c>
      <c r="V28" s="257">
        <f t="shared" si="20"/>
        <v>388</v>
      </c>
      <c r="W28" s="257">
        <f t="shared" si="21"/>
        <v>1358</v>
      </c>
      <c r="X28" s="257">
        <f t="shared" si="22"/>
        <v>407</v>
      </c>
      <c r="Y28" s="257">
        <f t="shared" si="23"/>
        <v>1426</v>
      </c>
      <c r="Z28" s="257">
        <f t="shared" si="24"/>
        <v>423</v>
      </c>
      <c r="AA28" s="257">
        <f t="shared" si="25"/>
        <v>1481</v>
      </c>
      <c r="AB28" s="258">
        <f t="shared" si="26"/>
        <v>445</v>
      </c>
      <c r="AC28" s="259">
        <f t="shared" si="27"/>
        <v>1555</v>
      </c>
    </row>
    <row r="29" spans="1:29" s="46" customFormat="1" ht="11.15" customHeight="1">
      <c r="A29" s="42">
        <v>24</v>
      </c>
      <c r="B29" s="257">
        <f t="shared" si="0"/>
        <v>204</v>
      </c>
      <c r="C29" s="257">
        <f t="shared" si="1"/>
        <v>715</v>
      </c>
      <c r="D29" s="257">
        <f t="shared" si="2"/>
        <v>231</v>
      </c>
      <c r="E29" s="257">
        <f t="shared" si="3"/>
        <v>807</v>
      </c>
      <c r="F29" s="257">
        <f t="shared" si="4"/>
        <v>249</v>
      </c>
      <c r="G29" s="257">
        <f t="shared" si="5"/>
        <v>870</v>
      </c>
      <c r="H29" s="257">
        <f t="shared" si="6"/>
        <v>291</v>
      </c>
      <c r="I29" s="257">
        <f t="shared" si="7"/>
        <v>1020</v>
      </c>
      <c r="J29" s="257">
        <f t="shared" si="8"/>
        <v>303</v>
      </c>
      <c r="K29" s="257">
        <f t="shared" si="9"/>
        <v>1062</v>
      </c>
      <c r="L29" s="257">
        <f t="shared" si="10"/>
        <v>318</v>
      </c>
      <c r="M29" s="257">
        <f t="shared" si="11"/>
        <v>1113</v>
      </c>
      <c r="N29" s="257">
        <f t="shared" si="12"/>
        <v>329</v>
      </c>
      <c r="O29" s="257">
        <f t="shared" si="13"/>
        <v>1151</v>
      </c>
      <c r="P29" s="257">
        <f t="shared" si="14"/>
        <v>350</v>
      </c>
      <c r="Q29" s="257">
        <f t="shared" si="15"/>
        <v>1227</v>
      </c>
      <c r="R29" s="257">
        <f t="shared" si="16"/>
        <v>368</v>
      </c>
      <c r="S29" s="257">
        <f t="shared" si="17"/>
        <v>1288</v>
      </c>
      <c r="T29" s="257">
        <f t="shared" si="18"/>
        <v>387</v>
      </c>
      <c r="U29" s="257">
        <f t="shared" si="19"/>
        <v>1353</v>
      </c>
      <c r="V29" s="257">
        <f t="shared" si="20"/>
        <v>405</v>
      </c>
      <c r="W29" s="257">
        <f t="shared" si="21"/>
        <v>1417</v>
      </c>
      <c r="X29" s="257">
        <f t="shared" si="22"/>
        <v>425</v>
      </c>
      <c r="Y29" s="257">
        <f t="shared" si="23"/>
        <v>1487</v>
      </c>
      <c r="Z29" s="257">
        <f t="shared" si="24"/>
        <v>441</v>
      </c>
      <c r="AA29" s="257">
        <f t="shared" si="25"/>
        <v>1545</v>
      </c>
      <c r="AB29" s="258">
        <f t="shared" si="26"/>
        <v>463</v>
      </c>
      <c r="AC29" s="259">
        <f t="shared" si="27"/>
        <v>1623</v>
      </c>
    </row>
    <row r="30" spans="1:29" s="46" customFormat="1" ht="11.15" customHeight="1">
      <c r="A30" s="42">
        <v>25</v>
      </c>
      <c r="B30" s="257">
        <f t="shared" si="0"/>
        <v>213</v>
      </c>
      <c r="C30" s="257">
        <f t="shared" si="1"/>
        <v>745</v>
      </c>
      <c r="D30" s="257">
        <f t="shared" si="2"/>
        <v>240</v>
      </c>
      <c r="E30" s="257">
        <f t="shared" si="3"/>
        <v>841</v>
      </c>
      <c r="F30" s="257">
        <f t="shared" si="4"/>
        <v>259</v>
      </c>
      <c r="G30" s="257">
        <f t="shared" si="5"/>
        <v>906</v>
      </c>
      <c r="H30" s="257">
        <f t="shared" si="6"/>
        <v>303</v>
      </c>
      <c r="I30" s="257">
        <f t="shared" si="7"/>
        <v>1062</v>
      </c>
      <c r="J30" s="257">
        <f t="shared" si="8"/>
        <v>317</v>
      </c>
      <c r="K30" s="257">
        <f t="shared" si="9"/>
        <v>1107</v>
      </c>
      <c r="L30" s="257">
        <f t="shared" si="10"/>
        <v>331</v>
      </c>
      <c r="M30" s="257">
        <f t="shared" si="11"/>
        <v>1159</v>
      </c>
      <c r="N30" s="257">
        <f t="shared" si="12"/>
        <v>343</v>
      </c>
      <c r="O30" s="257">
        <f t="shared" si="13"/>
        <v>1199</v>
      </c>
      <c r="P30" s="257">
        <f t="shared" si="14"/>
        <v>365</v>
      </c>
      <c r="Q30" s="257">
        <f t="shared" si="15"/>
        <v>1278</v>
      </c>
      <c r="R30" s="257">
        <f t="shared" si="16"/>
        <v>383</v>
      </c>
      <c r="S30" s="257">
        <f t="shared" si="17"/>
        <v>1342</v>
      </c>
      <c r="T30" s="257">
        <f t="shared" si="18"/>
        <v>403</v>
      </c>
      <c r="U30" s="257">
        <f t="shared" si="19"/>
        <v>1410</v>
      </c>
      <c r="V30" s="257">
        <f t="shared" si="20"/>
        <v>422</v>
      </c>
      <c r="W30" s="257">
        <f t="shared" si="21"/>
        <v>1476</v>
      </c>
      <c r="X30" s="257">
        <f t="shared" si="22"/>
        <v>443</v>
      </c>
      <c r="Y30" s="257">
        <f t="shared" si="23"/>
        <v>1550</v>
      </c>
      <c r="Z30" s="257">
        <f t="shared" si="24"/>
        <v>460</v>
      </c>
      <c r="AA30" s="257">
        <f t="shared" si="25"/>
        <v>1610</v>
      </c>
      <c r="AB30" s="258">
        <f t="shared" si="26"/>
        <v>483</v>
      </c>
      <c r="AC30" s="259">
        <f t="shared" si="27"/>
        <v>1691</v>
      </c>
    </row>
    <row r="31" spans="1:29" s="46" customFormat="1" ht="11.15" customHeight="1">
      <c r="A31" s="42">
        <v>26</v>
      </c>
      <c r="B31" s="257">
        <f t="shared" si="0"/>
        <v>221</v>
      </c>
      <c r="C31" s="257">
        <f t="shared" si="1"/>
        <v>774</v>
      </c>
      <c r="D31" s="257">
        <f t="shared" si="2"/>
        <v>250</v>
      </c>
      <c r="E31" s="257">
        <f t="shared" si="3"/>
        <v>875</v>
      </c>
      <c r="F31" s="257">
        <f t="shared" si="4"/>
        <v>269</v>
      </c>
      <c r="G31" s="257">
        <f t="shared" si="5"/>
        <v>942</v>
      </c>
      <c r="H31" s="257">
        <f t="shared" si="6"/>
        <v>315</v>
      </c>
      <c r="I31" s="257">
        <f t="shared" si="7"/>
        <v>1105</v>
      </c>
      <c r="J31" s="257">
        <f t="shared" si="8"/>
        <v>329</v>
      </c>
      <c r="K31" s="257">
        <f t="shared" si="9"/>
        <v>1151</v>
      </c>
      <c r="L31" s="257">
        <f t="shared" si="10"/>
        <v>344</v>
      </c>
      <c r="M31" s="257">
        <f t="shared" si="11"/>
        <v>1206</v>
      </c>
      <c r="N31" s="257">
        <f t="shared" si="12"/>
        <v>356</v>
      </c>
      <c r="O31" s="257">
        <f t="shared" si="13"/>
        <v>1247</v>
      </c>
      <c r="P31" s="257">
        <f t="shared" si="14"/>
        <v>380</v>
      </c>
      <c r="Q31" s="257">
        <f t="shared" si="15"/>
        <v>1329</v>
      </c>
      <c r="R31" s="257">
        <f t="shared" si="16"/>
        <v>399</v>
      </c>
      <c r="S31" s="257">
        <f t="shared" si="17"/>
        <v>1396</v>
      </c>
      <c r="T31" s="257">
        <f t="shared" si="18"/>
        <v>418</v>
      </c>
      <c r="U31" s="257">
        <f t="shared" si="19"/>
        <v>1465</v>
      </c>
      <c r="V31" s="257">
        <f t="shared" si="20"/>
        <v>438</v>
      </c>
      <c r="W31" s="257">
        <f t="shared" si="21"/>
        <v>1534</v>
      </c>
      <c r="X31" s="257">
        <f t="shared" si="22"/>
        <v>460</v>
      </c>
      <c r="Y31" s="257">
        <f t="shared" si="23"/>
        <v>1611</v>
      </c>
      <c r="Z31" s="257">
        <f t="shared" si="24"/>
        <v>479</v>
      </c>
      <c r="AA31" s="257">
        <f t="shared" si="25"/>
        <v>1675</v>
      </c>
      <c r="AB31" s="258">
        <f t="shared" si="26"/>
        <v>503</v>
      </c>
      <c r="AC31" s="259">
        <f t="shared" si="27"/>
        <v>1758</v>
      </c>
    </row>
    <row r="32" spans="1:29" s="46" customFormat="1" ht="11.15" customHeight="1">
      <c r="A32" s="42">
        <v>27</v>
      </c>
      <c r="B32" s="257">
        <f t="shared" si="0"/>
        <v>230</v>
      </c>
      <c r="C32" s="257">
        <f t="shared" si="1"/>
        <v>804</v>
      </c>
      <c r="D32" s="257">
        <f t="shared" si="2"/>
        <v>260</v>
      </c>
      <c r="E32" s="257">
        <f t="shared" si="3"/>
        <v>909</v>
      </c>
      <c r="F32" s="257">
        <f t="shared" si="4"/>
        <v>279</v>
      </c>
      <c r="G32" s="257">
        <f t="shared" si="5"/>
        <v>978</v>
      </c>
      <c r="H32" s="257">
        <f t="shared" si="6"/>
        <v>328</v>
      </c>
      <c r="I32" s="257">
        <f t="shared" si="7"/>
        <v>1148</v>
      </c>
      <c r="J32" s="257">
        <f t="shared" si="8"/>
        <v>342</v>
      </c>
      <c r="K32" s="257">
        <f t="shared" si="9"/>
        <v>1195</v>
      </c>
      <c r="L32" s="257">
        <f t="shared" si="10"/>
        <v>358</v>
      </c>
      <c r="M32" s="257">
        <f t="shared" si="11"/>
        <v>1252</v>
      </c>
      <c r="N32" s="257">
        <f t="shared" si="12"/>
        <v>370</v>
      </c>
      <c r="O32" s="257">
        <f t="shared" si="13"/>
        <v>1296</v>
      </c>
      <c r="P32" s="257">
        <f t="shared" si="14"/>
        <v>394</v>
      </c>
      <c r="Q32" s="257">
        <f t="shared" si="15"/>
        <v>1380</v>
      </c>
      <c r="R32" s="257">
        <f t="shared" si="16"/>
        <v>414</v>
      </c>
      <c r="S32" s="257">
        <f t="shared" si="17"/>
        <v>1450</v>
      </c>
      <c r="T32" s="257">
        <f t="shared" si="18"/>
        <v>435</v>
      </c>
      <c r="U32" s="257">
        <f t="shared" si="19"/>
        <v>1522</v>
      </c>
      <c r="V32" s="257">
        <f t="shared" si="20"/>
        <v>456</v>
      </c>
      <c r="W32" s="257">
        <f t="shared" si="21"/>
        <v>1594</v>
      </c>
      <c r="X32" s="257">
        <f t="shared" si="22"/>
        <v>479</v>
      </c>
      <c r="Y32" s="257">
        <f t="shared" si="23"/>
        <v>1674</v>
      </c>
      <c r="Z32" s="257">
        <f t="shared" si="24"/>
        <v>497</v>
      </c>
      <c r="AA32" s="257">
        <f t="shared" si="25"/>
        <v>1739</v>
      </c>
      <c r="AB32" s="258">
        <f t="shared" si="26"/>
        <v>521</v>
      </c>
      <c r="AC32" s="259">
        <f t="shared" si="27"/>
        <v>1826</v>
      </c>
    </row>
    <row r="33" spans="1:29" s="46" customFormat="1" ht="11.15" customHeight="1">
      <c r="A33" s="42">
        <v>28</v>
      </c>
      <c r="B33" s="257">
        <f t="shared" si="0"/>
        <v>239</v>
      </c>
      <c r="C33" s="257">
        <f t="shared" si="1"/>
        <v>834</v>
      </c>
      <c r="D33" s="257">
        <f t="shared" si="2"/>
        <v>269</v>
      </c>
      <c r="E33" s="257">
        <f t="shared" si="3"/>
        <v>942</v>
      </c>
      <c r="F33" s="257">
        <f t="shared" si="4"/>
        <v>290</v>
      </c>
      <c r="G33" s="257">
        <f t="shared" si="5"/>
        <v>1014</v>
      </c>
      <c r="H33" s="257">
        <f t="shared" si="6"/>
        <v>340</v>
      </c>
      <c r="I33" s="257">
        <f t="shared" si="7"/>
        <v>1190</v>
      </c>
      <c r="J33" s="257">
        <f t="shared" si="8"/>
        <v>354</v>
      </c>
      <c r="K33" s="257">
        <f t="shared" si="9"/>
        <v>1240</v>
      </c>
      <c r="L33" s="257">
        <f t="shared" si="10"/>
        <v>371</v>
      </c>
      <c r="M33" s="257">
        <f t="shared" si="11"/>
        <v>1298</v>
      </c>
      <c r="N33" s="257">
        <f t="shared" si="12"/>
        <v>383</v>
      </c>
      <c r="O33" s="257">
        <f t="shared" si="13"/>
        <v>1344</v>
      </c>
      <c r="P33" s="257">
        <f t="shared" si="14"/>
        <v>409</v>
      </c>
      <c r="Q33" s="257">
        <f t="shared" si="15"/>
        <v>1431</v>
      </c>
      <c r="R33" s="257">
        <f t="shared" si="16"/>
        <v>429</v>
      </c>
      <c r="S33" s="257">
        <f t="shared" si="17"/>
        <v>1504</v>
      </c>
      <c r="T33" s="257">
        <f t="shared" si="18"/>
        <v>451</v>
      </c>
      <c r="U33" s="257">
        <f t="shared" si="19"/>
        <v>1578</v>
      </c>
      <c r="V33" s="257">
        <f t="shared" si="20"/>
        <v>472</v>
      </c>
      <c r="W33" s="257">
        <f t="shared" si="21"/>
        <v>1653</v>
      </c>
      <c r="X33" s="257">
        <f t="shared" si="22"/>
        <v>496</v>
      </c>
      <c r="Y33" s="257">
        <f t="shared" si="23"/>
        <v>1736</v>
      </c>
      <c r="Z33" s="257">
        <f t="shared" si="24"/>
        <v>515</v>
      </c>
      <c r="AA33" s="257">
        <f t="shared" si="25"/>
        <v>1803</v>
      </c>
      <c r="AB33" s="258">
        <f t="shared" si="26"/>
        <v>541</v>
      </c>
      <c r="AC33" s="259">
        <f t="shared" si="27"/>
        <v>1894</v>
      </c>
    </row>
    <row r="34" spans="1:29" s="46" customFormat="1" ht="11.15" customHeight="1">
      <c r="A34" s="42">
        <v>29</v>
      </c>
      <c r="B34" s="257">
        <f t="shared" si="0"/>
        <v>246</v>
      </c>
      <c r="C34" s="257">
        <f t="shared" si="1"/>
        <v>864</v>
      </c>
      <c r="D34" s="257">
        <f t="shared" si="2"/>
        <v>279</v>
      </c>
      <c r="E34" s="257">
        <f t="shared" si="3"/>
        <v>976</v>
      </c>
      <c r="F34" s="257">
        <f t="shared" si="4"/>
        <v>300</v>
      </c>
      <c r="G34" s="257">
        <f t="shared" si="5"/>
        <v>1050</v>
      </c>
      <c r="H34" s="257">
        <f t="shared" si="6"/>
        <v>353</v>
      </c>
      <c r="I34" s="257">
        <f t="shared" si="7"/>
        <v>1232</v>
      </c>
      <c r="J34" s="257">
        <f t="shared" si="8"/>
        <v>367</v>
      </c>
      <c r="K34" s="257">
        <f t="shared" si="9"/>
        <v>1284</v>
      </c>
      <c r="L34" s="257">
        <f t="shared" si="10"/>
        <v>384</v>
      </c>
      <c r="M34" s="257">
        <f t="shared" si="11"/>
        <v>1345</v>
      </c>
      <c r="N34" s="257">
        <f t="shared" si="12"/>
        <v>398</v>
      </c>
      <c r="O34" s="257">
        <f t="shared" si="13"/>
        <v>1391</v>
      </c>
      <c r="P34" s="257">
        <f t="shared" si="14"/>
        <v>424</v>
      </c>
      <c r="Q34" s="257">
        <f t="shared" si="15"/>
        <v>1482</v>
      </c>
      <c r="R34" s="257">
        <f t="shared" si="16"/>
        <v>445</v>
      </c>
      <c r="S34" s="257">
        <f t="shared" si="17"/>
        <v>1557</v>
      </c>
      <c r="T34" s="257">
        <f t="shared" si="18"/>
        <v>467</v>
      </c>
      <c r="U34" s="257">
        <f t="shared" si="19"/>
        <v>1635</v>
      </c>
      <c r="V34" s="257">
        <f t="shared" si="20"/>
        <v>490</v>
      </c>
      <c r="W34" s="257">
        <f t="shared" si="21"/>
        <v>1712</v>
      </c>
      <c r="X34" s="257">
        <f t="shared" si="22"/>
        <v>514</v>
      </c>
      <c r="Y34" s="257">
        <f t="shared" si="23"/>
        <v>1797</v>
      </c>
      <c r="Z34" s="257">
        <f t="shared" si="24"/>
        <v>533</v>
      </c>
      <c r="AA34" s="257">
        <f t="shared" si="25"/>
        <v>1867</v>
      </c>
      <c r="AB34" s="258">
        <f t="shared" si="26"/>
        <v>561</v>
      </c>
      <c r="AC34" s="259">
        <f t="shared" si="27"/>
        <v>1961</v>
      </c>
    </row>
    <row r="35" spans="1:29" s="46" customFormat="1" ht="11.15" customHeight="1" thickBot="1">
      <c r="A35" s="47">
        <v>30</v>
      </c>
      <c r="B35" s="257">
        <f t="shared" si="0"/>
        <v>255</v>
      </c>
      <c r="C35" s="257">
        <f t="shared" si="1"/>
        <v>894</v>
      </c>
      <c r="D35" s="257">
        <f t="shared" si="2"/>
        <v>288</v>
      </c>
      <c r="E35" s="257">
        <f t="shared" si="3"/>
        <v>1010</v>
      </c>
      <c r="F35" s="257">
        <f t="shared" si="4"/>
        <v>311</v>
      </c>
      <c r="G35" s="257">
        <f t="shared" si="5"/>
        <v>1087</v>
      </c>
      <c r="H35" s="257">
        <f t="shared" si="6"/>
        <v>365</v>
      </c>
      <c r="I35" s="257">
        <f t="shared" si="7"/>
        <v>1275</v>
      </c>
      <c r="J35" s="257">
        <f t="shared" si="8"/>
        <v>380</v>
      </c>
      <c r="K35" s="257">
        <f t="shared" si="9"/>
        <v>1329</v>
      </c>
      <c r="L35" s="257">
        <f t="shared" si="10"/>
        <v>398</v>
      </c>
      <c r="M35" s="257">
        <f t="shared" si="11"/>
        <v>1391</v>
      </c>
      <c r="N35" s="257">
        <f t="shared" si="12"/>
        <v>411</v>
      </c>
      <c r="O35" s="257">
        <f t="shared" si="13"/>
        <v>1439</v>
      </c>
      <c r="P35" s="257">
        <f t="shared" si="14"/>
        <v>438</v>
      </c>
      <c r="Q35" s="257">
        <f t="shared" si="15"/>
        <v>1533</v>
      </c>
      <c r="R35" s="257">
        <f t="shared" si="16"/>
        <v>460</v>
      </c>
      <c r="S35" s="257">
        <f t="shared" si="17"/>
        <v>1611</v>
      </c>
      <c r="T35" s="257">
        <f t="shared" si="18"/>
        <v>483</v>
      </c>
      <c r="U35" s="257">
        <f t="shared" si="19"/>
        <v>1691</v>
      </c>
      <c r="V35" s="257">
        <f t="shared" si="20"/>
        <v>506</v>
      </c>
      <c r="W35" s="257">
        <f t="shared" si="21"/>
        <v>1771</v>
      </c>
      <c r="X35" s="257">
        <f t="shared" si="22"/>
        <v>531</v>
      </c>
      <c r="Y35" s="257">
        <f t="shared" si="23"/>
        <v>1860</v>
      </c>
      <c r="Z35" s="260">
        <f t="shared" si="24"/>
        <v>552</v>
      </c>
      <c r="AA35" s="260">
        <f t="shared" si="25"/>
        <v>1932</v>
      </c>
      <c r="AB35" s="260">
        <f t="shared" si="26"/>
        <v>579</v>
      </c>
      <c r="AC35" s="261">
        <f t="shared" si="27"/>
        <v>2028</v>
      </c>
    </row>
    <row r="36" spans="1:29" ht="3" customHeight="1" thickBot="1">
      <c r="A36" s="436"/>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8"/>
      <c r="AB36" s="262"/>
      <c r="AC36" s="262"/>
    </row>
    <row r="37" spans="1:29" ht="12" customHeight="1">
      <c r="A37" s="439"/>
      <c r="B37" s="434" t="s">
        <v>476</v>
      </c>
      <c r="C37" s="435"/>
      <c r="D37" s="434" t="s">
        <v>477</v>
      </c>
      <c r="E37" s="435"/>
      <c r="F37" s="434" t="s">
        <v>478</v>
      </c>
      <c r="G37" s="435"/>
      <c r="H37" s="434" t="s">
        <v>479</v>
      </c>
      <c r="I37" s="435"/>
      <c r="J37" s="434" t="s">
        <v>480</v>
      </c>
      <c r="K37" s="435"/>
      <c r="L37" s="434" t="s">
        <v>481</v>
      </c>
      <c r="M37" s="435"/>
      <c r="N37" s="434" t="s">
        <v>482</v>
      </c>
      <c r="O37" s="435"/>
      <c r="P37" s="434" t="s">
        <v>483</v>
      </c>
      <c r="Q37" s="435"/>
      <c r="R37" s="434" t="s">
        <v>484</v>
      </c>
      <c r="S37" s="435"/>
      <c r="T37" s="434" t="s">
        <v>485</v>
      </c>
      <c r="U37" s="435"/>
      <c r="V37" s="434" t="s">
        <v>486</v>
      </c>
      <c r="W37" s="435"/>
      <c r="X37" s="434" t="s">
        <v>487</v>
      </c>
      <c r="Y37" s="435"/>
      <c r="Z37" s="434" t="s">
        <v>488</v>
      </c>
      <c r="AA37" s="435"/>
      <c r="AB37" s="427"/>
      <c r="AC37" s="428"/>
    </row>
    <row r="38" spans="1:29" ht="12" customHeight="1">
      <c r="A38" s="440"/>
      <c r="B38" s="429">
        <v>26400</v>
      </c>
      <c r="C38" s="429"/>
      <c r="D38" s="430">
        <v>27600</v>
      </c>
      <c r="E38" s="431"/>
      <c r="F38" s="430">
        <v>28800</v>
      </c>
      <c r="G38" s="431"/>
      <c r="H38" s="430">
        <v>30300</v>
      </c>
      <c r="I38" s="431"/>
      <c r="J38" s="430">
        <v>31800</v>
      </c>
      <c r="K38" s="431"/>
      <c r="L38" s="430">
        <v>33300</v>
      </c>
      <c r="M38" s="431"/>
      <c r="N38" s="430">
        <v>34800</v>
      </c>
      <c r="O38" s="431"/>
      <c r="P38" s="430">
        <v>36300</v>
      </c>
      <c r="Q38" s="431"/>
      <c r="R38" s="430">
        <v>38200</v>
      </c>
      <c r="S38" s="431"/>
      <c r="T38" s="430">
        <v>40100</v>
      </c>
      <c r="U38" s="431"/>
      <c r="V38" s="430">
        <v>42000</v>
      </c>
      <c r="W38" s="431"/>
      <c r="X38" s="430">
        <v>43900</v>
      </c>
      <c r="Y38" s="431"/>
      <c r="Z38" s="430">
        <v>45800</v>
      </c>
      <c r="AA38" s="431"/>
      <c r="AB38" s="442"/>
      <c r="AC38" s="432"/>
    </row>
    <row r="39" spans="1:29" ht="12" customHeight="1">
      <c r="A39" s="441"/>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257">
        <f t="shared" ref="B40:B69" si="28">ROUND($B$38*$A40/30*$AF$1*20/100,0)+ROUND($B$38*$A40/30*$AF$2*20/100,0)</f>
        <v>20</v>
      </c>
      <c r="C40" s="257">
        <f t="shared" ref="C40:C69" si="29">ROUND($B$38*$A40/30*$AF$1*70/100,0)+ROUND($B$38*$A40/30*$AF$2*70/100,0)</f>
        <v>71</v>
      </c>
      <c r="D40" s="257">
        <f t="shared" ref="D40:D69" si="30">ROUND($D$38*$A40/30*$AF$1*20/100,0)+ROUND($D$38*$A40/30*$AF$2*20/100,0)</f>
        <v>21</v>
      </c>
      <c r="E40" s="257">
        <f t="shared" ref="E40:E69" si="31">ROUND($D$38*$A40/30*$AF$1*70/100,0)+ROUND($D$38*$A40/30*$AF$2*70/100,0)</f>
        <v>74</v>
      </c>
      <c r="F40" s="257">
        <f t="shared" ref="F40:F69" si="32">ROUND($F$38*$A40/30*$AF$1*20/100,0)+ROUND($F$38*$A40/30*$AF$2*20/100,0)</f>
        <v>22</v>
      </c>
      <c r="G40" s="257">
        <f t="shared" ref="G40:G69" si="33">ROUND($F$38*$A40/30*$AF$1*70/100,0)+ROUND($F$38*$A40/30*$AF$2*70/100,0)</f>
        <v>78</v>
      </c>
      <c r="H40" s="257">
        <f t="shared" ref="H40:H69" si="34">ROUND($H$38*$A40/30*$AF$1*20/100,0)+ROUND($H$38*$A40/30*$AF$2*20/100,0)</f>
        <v>23</v>
      </c>
      <c r="I40" s="257">
        <f t="shared" ref="I40:I69" si="35">ROUND($H$38*$A40/30*$AF$1*70/100,0)+ROUND($H$38*$A40/30*$AF$2*70/100,0)</f>
        <v>81</v>
      </c>
      <c r="J40" s="257">
        <f t="shared" ref="J40:J69" si="36">ROUND($J$38*$A40/30*$AF$1*20/100,0)+ROUND($J$38*$A40/30*$AF$2*20/100,0)</f>
        <v>24</v>
      </c>
      <c r="K40" s="257">
        <f t="shared" ref="K40:K69" si="37">ROUND($J$38*$A40/30*$AF$1*70/100,0)+ROUND($J$38*$A40/30*$AF$2*70/100,0)</f>
        <v>85</v>
      </c>
      <c r="L40" s="257">
        <f t="shared" ref="L40:L69" si="38">ROUND($L$38*$A40/30*$AF$1*20/100,0)+ROUND($L$38*$A40/30*$AF$2*20/100,0)</f>
        <v>25</v>
      </c>
      <c r="M40" s="257">
        <f t="shared" ref="M40:M69" si="39">ROUND($L$38*$A40/30*$AF$1*70/100,0)+ROUND($L$38*$A40/30*$AF$2*70/100,0)</f>
        <v>90</v>
      </c>
      <c r="N40" s="257">
        <f t="shared" ref="N40:N69" si="40">ROUND($N$38*$A40/30*$AF$1*20/100,0)+ROUND($N$38*$A40/30*$AF$2*20/100,0)</f>
        <v>26</v>
      </c>
      <c r="O40" s="257">
        <f t="shared" ref="O40:O69" si="41">ROUND($N$38*$A40/30*$AF$1*70/100,0)+ROUND($N$38*$A40/30*$AF$2*70/100,0)</f>
        <v>93</v>
      </c>
      <c r="P40" s="257">
        <f t="shared" ref="P40:P69" si="42">ROUND($P$38*$A40/30*$AF$1*20/100,0)+ROUND($P$38*$A40/30*$AF$2*20/100,0)</f>
        <v>27</v>
      </c>
      <c r="Q40" s="257">
        <f t="shared" ref="Q40:Q69" si="43">ROUND($P$38*$A40/30*$AF$1*70/100,0)+ROUND($P$38*$A40/30*$AF$2*70/100,0)</f>
        <v>97</v>
      </c>
      <c r="R40" s="257">
        <f t="shared" ref="R40:R69" si="44">ROUND($R$38*$A40/30*$AF$1*20/100,0)+ROUND($R$38*$A40/30*$AF$2*20/100,0)</f>
        <v>30</v>
      </c>
      <c r="S40" s="257">
        <f t="shared" ref="S40:S69" si="45">ROUND($R$38*$A40/30*$AF$1*70/100,0)+ROUND($R$38*$A40/30*$AF$2*70/100,0)</f>
        <v>103</v>
      </c>
      <c r="T40" s="257">
        <f t="shared" ref="T40:T69" si="46">ROUND($T$38*$A40/30*$AF$1*20/100,0)+ROUND($T$38*$A40/30*$AF$2*20/100,0)</f>
        <v>31</v>
      </c>
      <c r="U40" s="257">
        <f t="shared" ref="U40:U69" si="47">ROUND($T$38*$A40/30*$AF$1*70/100,0)+ROUND($T$38*$A40/30*$AF$2*70/100,0)</f>
        <v>107</v>
      </c>
      <c r="V40" s="257">
        <f t="shared" ref="V40:V69" si="48">ROUND($V$38*$A40/30*$AF$1*20/100,0)+ROUND($V$38*$A40/30*$AF$2*20/100,0)</f>
        <v>32</v>
      </c>
      <c r="W40" s="257">
        <f t="shared" ref="W40:W69" si="49">ROUND($V$38*$A40/30*$AF$1*70/100,0)+ROUND($V$38*$A40/30*$AF$2*70/100,0)</f>
        <v>113</v>
      </c>
      <c r="X40" s="257">
        <f t="shared" ref="X40:X69" si="50">ROUND($X$38*$A40/30*$AF$1*20/100,0)+ROUND($X$38*$A40/30*$AF$2*20/100,0)</f>
        <v>34</v>
      </c>
      <c r="Y40" s="257">
        <f t="shared" ref="Y40:Y69" si="51">ROUND($X$38*$A40/30*$AF$1*70/100,0)+ROUND($X$38*$A40/30*$AF$2*70/100,0)</f>
        <v>118</v>
      </c>
      <c r="Z40" s="257">
        <f t="shared" ref="Z40:Z69" si="52">ROUND($Z$38*$A40/30*$AF$1*20/100,0)+ROUND($Z$38*$A40/30*$AF$2*20/100,0)</f>
        <v>35</v>
      </c>
      <c r="AA40" s="257">
        <f t="shared" ref="AA40:AA69" si="53">ROUND($Z$38*$A40/30*$AF$1*70/100,0)+ROUND($Z$38*$A40/30*$AF$2*70/100,0)</f>
        <v>123</v>
      </c>
      <c r="AB40" s="257"/>
      <c r="AC40" s="259"/>
    </row>
    <row r="41" spans="1:29" s="46" customFormat="1" ht="11.15" customHeight="1">
      <c r="A41" s="42">
        <v>2</v>
      </c>
      <c r="B41" s="257">
        <f t="shared" si="28"/>
        <v>41</v>
      </c>
      <c r="C41" s="257">
        <f t="shared" si="29"/>
        <v>141</v>
      </c>
      <c r="D41" s="257">
        <f t="shared" si="30"/>
        <v>43</v>
      </c>
      <c r="E41" s="257">
        <f t="shared" si="31"/>
        <v>148</v>
      </c>
      <c r="F41" s="257">
        <f t="shared" si="32"/>
        <v>44</v>
      </c>
      <c r="G41" s="257">
        <f t="shared" si="33"/>
        <v>154</v>
      </c>
      <c r="H41" s="257">
        <f t="shared" si="34"/>
        <v>46</v>
      </c>
      <c r="I41" s="257">
        <f t="shared" si="35"/>
        <v>162</v>
      </c>
      <c r="J41" s="257">
        <f t="shared" si="36"/>
        <v>49</v>
      </c>
      <c r="K41" s="257">
        <f t="shared" si="37"/>
        <v>171</v>
      </c>
      <c r="L41" s="257">
        <f t="shared" si="38"/>
        <v>51</v>
      </c>
      <c r="M41" s="257">
        <f t="shared" si="39"/>
        <v>179</v>
      </c>
      <c r="N41" s="257">
        <f t="shared" si="40"/>
        <v>54</v>
      </c>
      <c r="O41" s="257">
        <f t="shared" si="41"/>
        <v>187</v>
      </c>
      <c r="P41" s="257">
        <f t="shared" si="42"/>
        <v>56</v>
      </c>
      <c r="Q41" s="257">
        <f t="shared" si="43"/>
        <v>195</v>
      </c>
      <c r="R41" s="257">
        <f t="shared" si="44"/>
        <v>58</v>
      </c>
      <c r="S41" s="257">
        <f t="shared" si="45"/>
        <v>205</v>
      </c>
      <c r="T41" s="257">
        <f t="shared" si="46"/>
        <v>61</v>
      </c>
      <c r="U41" s="257">
        <f t="shared" si="47"/>
        <v>215</v>
      </c>
      <c r="V41" s="257">
        <f t="shared" si="48"/>
        <v>65</v>
      </c>
      <c r="W41" s="257">
        <f t="shared" si="49"/>
        <v>226</v>
      </c>
      <c r="X41" s="257">
        <f t="shared" si="50"/>
        <v>67</v>
      </c>
      <c r="Y41" s="257">
        <f t="shared" si="51"/>
        <v>235</v>
      </c>
      <c r="Z41" s="257">
        <f t="shared" si="52"/>
        <v>70</v>
      </c>
      <c r="AA41" s="257">
        <f t="shared" si="53"/>
        <v>245</v>
      </c>
      <c r="AB41" s="257"/>
      <c r="AC41" s="259"/>
    </row>
    <row r="42" spans="1:29" s="46" customFormat="1" ht="11.15" customHeight="1">
      <c r="A42" s="42">
        <v>3</v>
      </c>
      <c r="B42" s="257">
        <f t="shared" si="28"/>
        <v>60</v>
      </c>
      <c r="C42" s="257">
        <f t="shared" si="29"/>
        <v>212</v>
      </c>
      <c r="D42" s="257">
        <f t="shared" si="30"/>
        <v>64</v>
      </c>
      <c r="E42" s="257">
        <f t="shared" si="31"/>
        <v>222</v>
      </c>
      <c r="F42" s="257">
        <f t="shared" si="32"/>
        <v>66</v>
      </c>
      <c r="G42" s="257">
        <f t="shared" si="33"/>
        <v>232</v>
      </c>
      <c r="H42" s="257">
        <f t="shared" si="34"/>
        <v>70</v>
      </c>
      <c r="I42" s="257">
        <f t="shared" si="35"/>
        <v>244</v>
      </c>
      <c r="J42" s="257">
        <f t="shared" si="36"/>
        <v>73</v>
      </c>
      <c r="K42" s="257">
        <f t="shared" si="37"/>
        <v>256</v>
      </c>
      <c r="L42" s="257">
        <f t="shared" si="38"/>
        <v>77</v>
      </c>
      <c r="M42" s="257">
        <f t="shared" si="39"/>
        <v>268</v>
      </c>
      <c r="N42" s="257">
        <f t="shared" si="40"/>
        <v>80</v>
      </c>
      <c r="O42" s="257">
        <f t="shared" si="41"/>
        <v>280</v>
      </c>
      <c r="P42" s="257">
        <f t="shared" si="42"/>
        <v>83</v>
      </c>
      <c r="Q42" s="257">
        <f t="shared" si="43"/>
        <v>292</v>
      </c>
      <c r="R42" s="257">
        <f t="shared" si="44"/>
        <v>88</v>
      </c>
      <c r="S42" s="257">
        <f t="shared" si="45"/>
        <v>308</v>
      </c>
      <c r="T42" s="257">
        <f t="shared" si="46"/>
        <v>92</v>
      </c>
      <c r="U42" s="257">
        <f t="shared" si="47"/>
        <v>323</v>
      </c>
      <c r="V42" s="257">
        <f t="shared" si="48"/>
        <v>96</v>
      </c>
      <c r="W42" s="257">
        <f t="shared" si="49"/>
        <v>338</v>
      </c>
      <c r="X42" s="257">
        <f t="shared" si="50"/>
        <v>101</v>
      </c>
      <c r="Y42" s="257">
        <f t="shared" si="51"/>
        <v>354</v>
      </c>
      <c r="Z42" s="257">
        <f t="shared" si="52"/>
        <v>105</v>
      </c>
      <c r="AA42" s="257">
        <f t="shared" si="53"/>
        <v>369</v>
      </c>
      <c r="AB42" s="257"/>
      <c r="AC42" s="259"/>
    </row>
    <row r="43" spans="1:29" s="46" customFormat="1" ht="11.15" customHeight="1">
      <c r="A43" s="42">
        <v>4</v>
      </c>
      <c r="B43" s="257">
        <f t="shared" si="28"/>
        <v>81</v>
      </c>
      <c r="C43" s="257">
        <f t="shared" si="29"/>
        <v>284</v>
      </c>
      <c r="D43" s="257">
        <f t="shared" si="30"/>
        <v>84</v>
      </c>
      <c r="E43" s="257">
        <f t="shared" si="31"/>
        <v>296</v>
      </c>
      <c r="F43" s="257">
        <f t="shared" si="32"/>
        <v>89</v>
      </c>
      <c r="G43" s="257">
        <f t="shared" si="33"/>
        <v>309</v>
      </c>
      <c r="H43" s="257">
        <f t="shared" si="34"/>
        <v>93</v>
      </c>
      <c r="I43" s="257">
        <f t="shared" si="35"/>
        <v>325</v>
      </c>
      <c r="J43" s="257">
        <f t="shared" si="36"/>
        <v>97</v>
      </c>
      <c r="K43" s="257">
        <f t="shared" si="37"/>
        <v>342</v>
      </c>
      <c r="L43" s="257">
        <f t="shared" si="38"/>
        <v>102</v>
      </c>
      <c r="M43" s="257">
        <f t="shared" si="39"/>
        <v>357</v>
      </c>
      <c r="N43" s="257">
        <f t="shared" si="40"/>
        <v>106</v>
      </c>
      <c r="O43" s="257">
        <f t="shared" si="41"/>
        <v>373</v>
      </c>
      <c r="P43" s="257">
        <f t="shared" si="42"/>
        <v>112</v>
      </c>
      <c r="Q43" s="257">
        <f t="shared" si="43"/>
        <v>390</v>
      </c>
      <c r="R43" s="257">
        <f t="shared" si="44"/>
        <v>117</v>
      </c>
      <c r="S43" s="257">
        <f t="shared" si="45"/>
        <v>410</v>
      </c>
      <c r="T43" s="257">
        <f t="shared" si="46"/>
        <v>123</v>
      </c>
      <c r="U43" s="257">
        <f t="shared" si="47"/>
        <v>430</v>
      </c>
      <c r="V43" s="257">
        <f t="shared" si="48"/>
        <v>129</v>
      </c>
      <c r="W43" s="257">
        <f t="shared" si="49"/>
        <v>451</v>
      </c>
      <c r="X43" s="257">
        <f t="shared" si="50"/>
        <v>135</v>
      </c>
      <c r="Y43" s="257">
        <f t="shared" si="51"/>
        <v>471</v>
      </c>
      <c r="Z43" s="257">
        <f t="shared" si="52"/>
        <v>140</v>
      </c>
      <c r="AA43" s="257">
        <f t="shared" si="53"/>
        <v>492</v>
      </c>
      <c r="AB43" s="257"/>
      <c r="AC43" s="259"/>
    </row>
    <row r="44" spans="1:29" s="46" customFormat="1" ht="11.15" customHeight="1">
      <c r="A44" s="42">
        <v>5</v>
      </c>
      <c r="B44" s="257">
        <f t="shared" si="28"/>
        <v>101</v>
      </c>
      <c r="C44" s="257">
        <f t="shared" si="29"/>
        <v>354</v>
      </c>
      <c r="D44" s="257">
        <f t="shared" si="30"/>
        <v>106</v>
      </c>
      <c r="E44" s="257">
        <f t="shared" si="31"/>
        <v>370</v>
      </c>
      <c r="F44" s="257">
        <f t="shared" si="32"/>
        <v>111</v>
      </c>
      <c r="G44" s="257">
        <f t="shared" si="33"/>
        <v>387</v>
      </c>
      <c r="H44" s="257">
        <f t="shared" si="34"/>
        <v>116</v>
      </c>
      <c r="I44" s="257">
        <f t="shared" si="35"/>
        <v>406</v>
      </c>
      <c r="J44" s="257">
        <f t="shared" si="36"/>
        <v>122</v>
      </c>
      <c r="K44" s="257">
        <f t="shared" si="37"/>
        <v>427</v>
      </c>
      <c r="L44" s="257">
        <f t="shared" si="38"/>
        <v>128</v>
      </c>
      <c r="M44" s="257">
        <f t="shared" si="39"/>
        <v>447</v>
      </c>
      <c r="N44" s="257">
        <f t="shared" si="40"/>
        <v>134</v>
      </c>
      <c r="O44" s="257">
        <f t="shared" si="41"/>
        <v>467</v>
      </c>
      <c r="P44" s="257">
        <f t="shared" si="42"/>
        <v>139</v>
      </c>
      <c r="Q44" s="257">
        <f t="shared" si="43"/>
        <v>487</v>
      </c>
      <c r="R44" s="257">
        <f t="shared" si="44"/>
        <v>147</v>
      </c>
      <c r="S44" s="257">
        <f t="shared" si="45"/>
        <v>513</v>
      </c>
      <c r="T44" s="257">
        <f t="shared" si="46"/>
        <v>153</v>
      </c>
      <c r="U44" s="257">
        <f t="shared" si="47"/>
        <v>538</v>
      </c>
      <c r="V44" s="257">
        <f t="shared" si="48"/>
        <v>161</v>
      </c>
      <c r="W44" s="257">
        <f t="shared" si="49"/>
        <v>564</v>
      </c>
      <c r="X44" s="257">
        <f t="shared" si="50"/>
        <v>169</v>
      </c>
      <c r="Y44" s="257">
        <f t="shared" si="51"/>
        <v>589</v>
      </c>
      <c r="Z44" s="257">
        <f t="shared" si="52"/>
        <v>175</v>
      </c>
      <c r="AA44" s="257">
        <f t="shared" si="53"/>
        <v>614</v>
      </c>
      <c r="AB44" s="257"/>
      <c r="AC44" s="259"/>
    </row>
    <row r="45" spans="1:29" s="46" customFormat="1" ht="11.15" customHeight="1">
      <c r="A45" s="42">
        <v>6</v>
      </c>
      <c r="B45" s="257">
        <f t="shared" si="28"/>
        <v>122</v>
      </c>
      <c r="C45" s="257">
        <f t="shared" si="29"/>
        <v>425</v>
      </c>
      <c r="D45" s="257">
        <f t="shared" si="30"/>
        <v>127</v>
      </c>
      <c r="E45" s="257">
        <f t="shared" si="31"/>
        <v>445</v>
      </c>
      <c r="F45" s="257">
        <f t="shared" si="32"/>
        <v>133</v>
      </c>
      <c r="G45" s="257">
        <f t="shared" si="33"/>
        <v>463</v>
      </c>
      <c r="H45" s="257">
        <f t="shared" si="34"/>
        <v>139</v>
      </c>
      <c r="I45" s="257">
        <f t="shared" si="35"/>
        <v>487</v>
      </c>
      <c r="J45" s="257">
        <f t="shared" si="36"/>
        <v>147</v>
      </c>
      <c r="K45" s="257">
        <f t="shared" si="37"/>
        <v>512</v>
      </c>
      <c r="L45" s="257">
        <f t="shared" si="38"/>
        <v>153</v>
      </c>
      <c r="M45" s="257">
        <f t="shared" si="39"/>
        <v>537</v>
      </c>
      <c r="N45" s="257">
        <f t="shared" si="40"/>
        <v>160</v>
      </c>
      <c r="O45" s="257">
        <f t="shared" si="41"/>
        <v>561</v>
      </c>
      <c r="P45" s="257">
        <f t="shared" si="42"/>
        <v>167</v>
      </c>
      <c r="Q45" s="257">
        <f t="shared" si="43"/>
        <v>585</v>
      </c>
      <c r="R45" s="257">
        <f t="shared" si="44"/>
        <v>175</v>
      </c>
      <c r="S45" s="257">
        <f t="shared" si="45"/>
        <v>615</v>
      </c>
      <c r="T45" s="257">
        <f t="shared" si="46"/>
        <v>184</v>
      </c>
      <c r="U45" s="257">
        <f t="shared" si="47"/>
        <v>645</v>
      </c>
      <c r="V45" s="257">
        <f t="shared" si="48"/>
        <v>193</v>
      </c>
      <c r="W45" s="257">
        <f t="shared" si="49"/>
        <v>676</v>
      </c>
      <c r="X45" s="257">
        <f t="shared" si="50"/>
        <v>202</v>
      </c>
      <c r="Y45" s="257">
        <f t="shared" si="51"/>
        <v>706</v>
      </c>
      <c r="Z45" s="257">
        <f t="shared" si="52"/>
        <v>210</v>
      </c>
      <c r="AA45" s="257">
        <f t="shared" si="53"/>
        <v>737</v>
      </c>
      <c r="AB45" s="257"/>
      <c r="AC45" s="259"/>
    </row>
    <row r="46" spans="1:29" s="46" customFormat="1" ht="11.15" customHeight="1">
      <c r="A46" s="42">
        <v>7</v>
      </c>
      <c r="B46" s="257">
        <f t="shared" si="28"/>
        <v>141</v>
      </c>
      <c r="C46" s="257">
        <f t="shared" si="29"/>
        <v>496</v>
      </c>
      <c r="D46" s="257">
        <f t="shared" si="30"/>
        <v>148</v>
      </c>
      <c r="E46" s="257">
        <f t="shared" si="31"/>
        <v>518</v>
      </c>
      <c r="F46" s="257">
        <f t="shared" si="32"/>
        <v>154</v>
      </c>
      <c r="G46" s="257">
        <f t="shared" si="33"/>
        <v>541</v>
      </c>
      <c r="H46" s="257">
        <f t="shared" si="34"/>
        <v>162</v>
      </c>
      <c r="I46" s="257">
        <f t="shared" si="35"/>
        <v>569</v>
      </c>
      <c r="J46" s="257">
        <f t="shared" si="36"/>
        <v>171</v>
      </c>
      <c r="K46" s="257">
        <f t="shared" si="37"/>
        <v>597</v>
      </c>
      <c r="L46" s="257">
        <f t="shared" si="38"/>
        <v>179</v>
      </c>
      <c r="M46" s="257">
        <f t="shared" si="39"/>
        <v>625</v>
      </c>
      <c r="N46" s="257">
        <f t="shared" si="40"/>
        <v>187</v>
      </c>
      <c r="O46" s="257">
        <f t="shared" si="41"/>
        <v>654</v>
      </c>
      <c r="P46" s="257">
        <f t="shared" si="42"/>
        <v>195</v>
      </c>
      <c r="Q46" s="257">
        <f t="shared" si="43"/>
        <v>682</v>
      </c>
      <c r="R46" s="257">
        <f t="shared" si="44"/>
        <v>205</v>
      </c>
      <c r="S46" s="257">
        <f t="shared" si="45"/>
        <v>717</v>
      </c>
      <c r="T46" s="257">
        <f t="shared" si="46"/>
        <v>215</v>
      </c>
      <c r="U46" s="257">
        <f t="shared" si="47"/>
        <v>753</v>
      </c>
      <c r="V46" s="257">
        <f t="shared" si="48"/>
        <v>226</v>
      </c>
      <c r="W46" s="257">
        <f t="shared" si="49"/>
        <v>789</v>
      </c>
      <c r="X46" s="257">
        <f t="shared" si="50"/>
        <v>235</v>
      </c>
      <c r="Y46" s="257">
        <f t="shared" si="51"/>
        <v>825</v>
      </c>
      <c r="Z46" s="257">
        <f t="shared" si="52"/>
        <v>245</v>
      </c>
      <c r="AA46" s="257">
        <f t="shared" si="53"/>
        <v>860</v>
      </c>
      <c r="AB46" s="257"/>
      <c r="AC46" s="259"/>
    </row>
    <row r="47" spans="1:29" s="46" customFormat="1" ht="11.15" customHeight="1">
      <c r="A47" s="42">
        <v>8</v>
      </c>
      <c r="B47" s="257">
        <f t="shared" si="28"/>
        <v>162</v>
      </c>
      <c r="C47" s="257">
        <f t="shared" si="29"/>
        <v>566</v>
      </c>
      <c r="D47" s="257">
        <f t="shared" si="30"/>
        <v>170</v>
      </c>
      <c r="E47" s="257">
        <f t="shared" si="31"/>
        <v>593</v>
      </c>
      <c r="F47" s="257">
        <f t="shared" si="32"/>
        <v>176</v>
      </c>
      <c r="G47" s="257">
        <f t="shared" si="33"/>
        <v>618</v>
      </c>
      <c r="H47" s="257">
        <f t="shared" si="34"/>
        <v>186</v>
      </c>
      <c r="I47" s="257">
        <f t="shared" si="35"/>
        <v>651</v>
      </c>
      <c r="J47" s="257">
        <f t="shared" si="36"/>
        <v>195</v>
      </c>
      <c r="K47" s="257">
        <f t="shared" si="37"/>
        <v>682</v>
      </c>
      <c r="L47" s="257">
        <f t="shared" si="38"/>
        <v>204</v>
      </c>
      <c r="M47" s="257">
        <f t="shared" si="39"/>
        <v>715</v>
      </c>
      <c r="N47" s="257">
        <f t="shared" si="40"/>
        <v>214</v>
      </c>
      <c r="O47" s="257">
        <f t="shared" si="41"/>
        <v>747</v>
      </c>
      <c r="P47" s="257">
        <f t="shared" si="42"/>
        <v>222</v>
      </c>
      <c r="Q47" s="257">
        <f t="shared" si="43"/>
        <v>779</v>
      </c>
      <c r="R47" s="257">
        <f t="shared" si="44"/>
        <v>234</v>
      </c>
      <c r="S47" s="257">
        <f t="shared" si="45"/>
        <v>820</v>
      </c>
      <c r="T47" s="257">
        <f t="shared" si="46"/>
        <v>246</v>
      </c>
      <c r="U47" s="257">
        <f t="shared" si="47"/>
        <v>861</v>
      </c>
      <c r="V47" s="257">
        <f t="shared" si="48"/>
        <v>257</v>
      </c>
      <c r="W47" s="257">
        <f t="shared" si="49"/>
        <v>901</v>
      </c>
      <c r="X47" s="257">
        <f t="shared" si="50"/>
        <v>269</v>
      </c>
      <c r="Y47" s="257">
        <f t="shared" si="51"/>
        <v>942</v>
      </c>
      <c r="Z47" s="257">
        <f t="shared" si="52"/>
        <v>280</v>
      </c>
      <c r="AA47" s="257">
        <f t="shared" si="53"/>
        <v>983</v>
      </c>
      <c r="AB47" s="257"/>
      <c r="AC47" s="259"/>
    </row>
    <row r="48" spans="1:29" s="46" customFormat="1" ht="11.15" customHeight="1">
      <c r="A48" s="42">
        <v>9</v>
      </c>
      <c r="B48" s="257">
        <f t="shared" si="28"/>
        <v>182</v>
      </c>
      <c r="C48" s="257">
        <f t="shared" si="29"/>
        <v>637</v>
      </c>
      <c r="D48" s="257">
        <f t="shared" si="30"/>
        <v>191</v>
      </c>
      <c r="E48" s="257">
        <f t="shared" si="31"/>
        <v>667</v>
      </c>
      <c r="F48" s="257">
        <f t="shared" si="32"/>
        <v>198</v>
      </c>
      <c r="G48" s="257">
        <f t="shared" si="33"/>
        <v>695</v>
      </c>
      <c r="H48" s="257">
        <f t="shared" si="34"/>
        <v>209</v>
      </c>
      <c r="I48" s="257">
        <f t="shared" si="35"/>
        <v>732</v>
      </c>
      <c r="J48" s="257">
        <f t="shared" si="36"/>
        <v>219</v>
      </c>
      <c r="K48" s="257">
        <f t="shared" si="37"/>
        <v>768</v>
      </c>
      <c r="L48" s="257">
        <f t="shared" si="38"/>
        <v>230</v>
      </c>
      <c r="M48" s="257">
        <f t="shared" si="39"/>
        <v>804</v>
      </c>
      <c r="N48" s="257">
        <f t="shared" si="40"/>
        <v>240</v>
      </c>
      <c r="O48" s="257">
        <f t="shared" si="41"/>
        <v>840</v>
      </c>
      <c r="P48" s="257">
        <f t="shared" si="42"/>
        <v>251</v>
      </c>
      <c r="Q48" s="257">
        <f t="shared" si="43"/>
        <v>876</v>
      </c>
      <c r="R48" s="257">
        <f t="shared" si="44"/>
        <v>264</v>
      </c>
      <c r="S48" s="257">
        <f t="shared" si="45"/>
        <v>922</v>
      </c>
      <c r="T48" s="257">
        <f t="shared" si="46"/>
        <v>277</v>
      </c>
      <c r="U48" s="257">
        <f t="shared" si="47"/>
        <v>968</v>
      </c>
      <c r="V48" s="257">
        <f t="shared" si="48"/>
        <v>290</v>
      </c>
      <c r="W48" s="257">
        <f t="shared" si="49"/>
        <v>1014</v>
      </c>
      <c r="X48" s="257">
        <f t="shared" si="50"/>
        <v>303</v>
      </c>
      <c r="Y48" s="257">
        <f t="shared" si="51"/>
        <v>1060</v>
      </c>
      <c r="Z48" s="257">
        <f t="shared" si="52"/>
        <v>316</v>
      </c>
      <c r="AA48" s="257">
        <f t="shared" si="53"/>
        <v>1106</v>
      </c>
      <c r="AB48" s="257"/>
      <c r="AC48" s="259"/>
    </row>
    <row r="49" spans="1:29" s="46" customFormat="1" ht="11.15" customHeight="1">
      <c r="A49" s="42">
        <v>10</v>
      </c>
      <c r="B49" s="257">
        <f t="shared" si="28"/>
        <v>203</v>
      </c>
      <c r="C49" s="257">
        <f t="shared" si="29"/>
        <v>709</v>
      </c>
      <c r="D49" s="257">
        <f t="shared" si="30"/>
        <v>211</v>
      </c>
      <c r="E49" s="257">
        <f t="shared" si="31"/>
        <v>740</v>
      </c>
      <c r="F49" s="257">
        <f t="shared" si="32"/>
        <v>221</v>
      </c>
      <c r="G49" s="257">
        <f t="shared" si="33"/>
        <v>773</v>
      </c>
      <c r="H49" s="257">
        <f t="shared" si="34"/>
        <v>232</v>
      </c>
      <c r="I49" s="257">
        <f t="shared" si="35"/>
        <v>813</v>
      </c>
      <c r="J49" s="257">
        <f t="shared" si="36"/>
        <v>244</v>
      </c>
      <c r="K49" s="257">
        <f t="shared" si="37"/>
        <v>853</v>
      </c>
      <c r="L49" s="257">
        <f t="shared" si="38"/>
        <v>255</v>
      </c>
      <c r="M49" s="257">
        <f t="shared" si="39"/>
        <v>894</v>
      </c>
      <c r="N49" s="257">
        <f t="shared" si="40"/>
        <v>267</v>
      </c>
      <c r="O49" s="257">
        <f t="shared" si="41"/>
        <v>934</v>
      </c>
      <c r="P49" s="257">
        <f t="shared" si="42"/>
        <v>278</v>
      </c>
      <c r="Q49" s="257">
        <f t="shared" si="43"/>
        <v>974</v>
      </c>
      <c r="R49" s="257">
        <f t="shared" si="44"/>
        <v>292</v>
      </c>
      <c r="S49" s="257">
        <f t="shared" si="45"/>
        <v>1025</v>
      </c>
      <c r="T49" s="257">
        <f t="shared" si="46"/>
        <v>308</v>
      </c>
      <c r="U49" s="257">
        <f t="shared" si="47"/>
        <v>1076</v>
      </c>
      <c r="V49" s="257">
        <f t="shared" si="48"/>
        <v>322</v>
      </c>
      <c r="W49" s="257">
        <f t="shared" si="49"/>
        <v>1127</v>
      </c>
      <c r="X49" s="257">
        <f t="shared" si="50"/>
        <v>336</v>
      </c>
      <c r="Y49" s="257">
        <f t="shared" si="51"/>
        <v>1178</v>
      </c>
      <c r="Z49" s="257">
        <f t="shared" si="52"/>
        <v>352</v>
      </c>
      <c r="AA49" s="257">
        <f t="shared" si="53"/>
        <v>1229</v>
      </c>
      <c r="AB49" s="257"/>
      <c r="AC49" s="259"/>
    </row>
    <row r="50" spans="1:29" s="46" customFormat="1" ht="11.15" customHeight="1">
      <c r="A50" s="42">
        <v>11</v>
      </c>
      <c r="B50" s="257">
        <f t="shared" si="28"/>
        <v>222</v>
      </c>
      <c r="C50" s="257">
        <f t="shared" si="29"/>
        <v>779</v>
      </c>
      <c r="D50" s="257">
        <f t="shared" si="30"/>
        <v>233</v>
      </c>
      <c r="E50" s="257">
        <f t="shared" si="31"/>
        <v>815</v>
      </c>
      <c r="F50" s="257">
        <f t="shared" si="32"/>
        <v>243</v>
      </c>
      <c r="G50" s="257">
        <f t="shared" si="33"/>
        <v>850</v>
      </c>
      <c r="H50" s="257">
        <f t="shared" si="34"/>
        <v>255</v>
      </c>
      <c r="I50" s="257">
        <f t="shared" si="35"/>
        <v>895</v>
      </c>
      <c r="J50" s="257">
        <f t="shared" si="36"/>
        <v>268</v>
      </c>
      <c r="K50" s="257">
        <f t="shared" si="37"/>
        <v>939</v>
      </c>
      <c r="L50" s="257">
        <f t="shared" si="38"/>
        <v>280</v>
      </c>
      <c r="M50" s="257">
        <f t="shared" si="39"/>
        <v>982</v>
      </c>
      <c r="N50" s="257">
        <f t="shared" si="40"/>
        <v>294</v>
      </c>
      <c r="O50" s="257">
        <f t="shared" si="41"/>
        <v>1027</v>
      </c>
      <c r="P50" s="257">
        <f t="shared" si="42"/>
        <v>307</v>
      </c>
      <c r="Q50" s="257">
        <f t="shared" si="43"/>
        <v>1071</v>
      </c>
      <c r="R50" s="257">
        <f t="shared" si="44"/>
        <v>322</v>
      </c>
      <c r="S50" s="257">
        <f t="shared" si="45"/>
        <v>1127</v>
      </c>
      <c r="T50" s="257">
        <f t="shared" si="46"/>
        <v>338</v>
      </c>
      <c r="U50" s="257">
        <f t="shared" si="47"/>
        <v>1184</v>
      </c>
      <c r="V50" s="257">
        <f t="shared" si="48"/>
        <v>354</v>
      </c>
      <c r="W50" s="257">
        <f t="shared" si="49"/>
        <v>1240</v>
      </c>
      <c r="X50" s="257">
        <f t="shared" si="50"/>
        <v>370</v>
      </c>
      <c r="Y50" s="257">
        <f t="shared" si="51"/>
        <v>1296</v>
      </c>
      <c r="Z50" s="257">
        <f t="shared" si="52"/>
        <v>387</v>
      </c>
      <c r="AA50" s="257">
        <f t="shared" si="53"/>
        <v>1352</v>
      </c>
      <c r="AB50" s="257"/>
      <c r="AC50" s="259"/>
    </row>
    <row r="51" spans="1:29" s="46" customFormat="1" ht="11.15" customHeight="1">
      <c r="A51" s="42">
        <v>12</v>
      </c>
      <c r="B51" s="257">
        <f t="shared" si="28"/>
        <v>243</v>
      </c>
      <c r="C51" s="257">
        <f t="shared" si="29"/>
        <v>850</v>
      </c>
      <c r="D51" s="257">
        <f t="shared" si="30"/>
        <v>254</v>
      </c>
      <c r="E51" s="257">
        <f t="shared" si="31"/>
        <v>888</v>
      </c>
      <c r="F51" s="257">
        <f t="shared" si="32"/>
        <v>265</v>
      </c>
      <c r="G51" s="257">
        <f t="shared" si="33"/>
        <v>928</v>
      </c>
      <c r="H51" s="257">
        <f t="shared" si="34"/>
        <v>279</v>
      </c>
      <c r="I51" s="257">
        <f t="shared" si="35"/>
        <v>976</v>
      </c>
      <c r="J51" s="257">
        <f t="shared" si="36"/>
        <v>292</v>
      </c>
      <c r="K51" s="257">
        <f t="shared" si="37"/>
        <v>1024</v>
      </c>
      <c r="L51" s="257">
        <f t="shared" si="38"/>
        <v>307</v>
      </c>
      <c r="M51" s="257">
        <f t="shared" si="39"/>
        <v>1072</v>
      </c>
      <c r="N51" s="257">
        <f t="shared" si="40"/>
        <v>320</v>
      </c>
      <c r="O51" s="257">
        <f t="shared" si="41"/>
        <v>1120</v>
      </c>
      <c r="P51" s="257">
        <f t="shared" si="42"/>
        <v>334</v>
      </c>
      <c r="Q51" s="257">
        <f t="shared" si="43"/>
        <v>1169</v>
      </c>
      <c r="R51" s="257">
        <f t="shared" si="44"/>
        <v>352</v>
      </c>
      <c r="S51" s="257">
        <f t="shared" si="45"/>
        <v>1230</v>
      </c>
      <c r="T51" s="257">
        <f t="shared" si="46"/>
        <v>369</v>
      </c>
      <c r="U51" s="257">
        <f t="shared" si="47"/>
        <v>1291</v>
      </c>
      <c r="V51" s="257">
        <f t="shared" si="48"/>
        <v>387</v>
      </c>
      <c r="W51" s="257">
        <f t="shared" si="49"/>
        <v>1353</v>
      </c>
      <c r="X51" s="257">
        <f t="shared" si="50"/>
        <v>404</v>
      </c>
      <c r="Y51" s="257">
        <f t="shared" si="51"/>
        <v>1414</v>
      </c>
      <c r="Z51" s="257">
        <f t="shared" si="52"/>
        <v>422</v>
      </c>
      <c r="AA51" s="257">
        <f t="shared" si="53"/>
        <v>1475</v>
      </c>
      <c r="AB51" s="257"/>
      <c r="AC51" s="259"/>
    </row>
    <row r="52" spans="1:29" s="46" customFormat="1" ht="11.15" customHeight="1">
      <c r="A52" s="42">
        <v>13</v>
      </c>
      <c r="B52" s="257">
        <f t="shared" si="28"/>
        <v>263</v>
      </c>
      <c r="C52" s="257">
        <f t="shared" si="29"/>
        <v>921</v>
      </c>
      <c r="D52" s="257">
        <f t="shared" si="30"/>
        <v>275</v>
      </c>
      <c r="E52" s="257">
        <f t="shared" si="31"/>
        <v>963</v>
      </c>
      <c r="F52" s="257">
        <f t="shared" si="32"/>
        <v>287</v>
      </c>
      <c r="G52" s="257">
        <f t="shared" si="33"/>
        <v>1004</v>
      </c>
      <c r="H52" s="257">
        <f t="shared" si="34"/>
        <v>302</v>
      </c>
      <c r="I52" s="257">
        <f t="shared" si="35"/>
        <v>1057</v>
      </c>
      <c r="J52" s="257">
        <f t="shared" si="36"/>
        <v>317</v>
      </c>
      <c r="K52" s="257">
        <f t="shared" si="37"/>
        <v>1109</v>
      </c>
      <c r="L52" s="257">
        <f t="shared" si="38"/>
        <v>332</v>
      </c>
      <c r="M52" s="257">
        <f t="shared" si="39"/>
        <v>1162</v>
      </c>
      <c r="N52" s="257">
        <f t="shared" si="40"/>
        <v>347</v>
      </c>
      <c r="O52" s="257">
        <f t="shared" si="41"/>
        <v>1214</v>
      </c>
      <c r="P52" s="257">
        <f t="shared" si="42"/>
        <v>361</v>
      </c>
      <c r="Q52" s="257">
        <f t="shared" si="43"/>
        <v>1266</v>
      </c>
      <c r="R52" s="257">
        <f t="shared" si="44"/>
        <v>381</v>
      </c>
      <c r="S52" s="257">
        <f t="shared" si="45"/>
        <v>1333</v>
      </c>
      <c r="T52" s="257">
        <f t="shared" si="46"/>
        <v>400</v>
      </c>
      <c r="U52" s="257">
        <f t="shared" si="47"/>
        <v>1399</v>
      </c>
      <c r="V52" s="257">
        <f t="shared" si="48"/>
        <v>418</v>
      </c>
      <c r="W52" s="257">
        <f t="shared" si="49"/>
        <v>1465</v>
      </c>
      <c r="X52" s="257">
        <f t="shared" si="50"/>
        <v>437</v>
      </c>
      <c r="Y52" s="257">
        <f t="shared" si="51"/>
        <v>1531</v>
      </c>
      <c r="Z52" s="257">
        <f t="shared" si="52"/>
        <v>457</v>
      </c>
      <c r="AA52" s="257">
        <f t="shared" si="53"/>
        <v>1598</v>
      </c>
      <c r="AB52" s="257"/>
      <c r="AC52" s="259"/>
    </row>
    <row r="53" spans="1:29" s="46" customFormat="1" ht="11.15" customHeight="1">
      <c r="A53" s="42">
        <v>14</v>
      </c>
      <c r="B53" s="257">
        <f t="shared" si="28"/>
        <v>284</v>
      </c>
      <c r="C53" s="257">
        <f t="shared" si="29"/>
        <v>992</v>
      </c>
      <c r="D53" s="257">
        <f t="shared" si="30"/>
        <v>296</v>
      </c>
      <c r="E53" s="257">
        <f t="shared" si="31"/>
        <v>1037</v>
      </c>
      <c r="F53" s="257">
        <f t="shared" si="32"/>
        <v>309</v>
      </c>
      <c r="G53" s="257">
        <f t="shared" si="33"/>
        <v>1082</v>
      </c>
      <c r="H53" s="257">
        <f t="shared" si="34"/>
        <v>325</v>
      </c>
      <c r="I53" s="257">
        <f t="shared" si="35"/>
        <v>1138</v>
      </c>
      <c r="J53" s="257">
        <f t="shared" si="36"/>
        <v>342</v>
      </c>
      <c r="K53" s="257">
        <f t="shared" si="37"/>
        <v>1195</v>
      </c>
      <c r="L53" s="257">
        <f t="shared" si="38"/>
        <v>357</v>
      </c>
      <c r="M53" s="257">
        <f t="shared" si="39"/>
        <v>1251</v>
      </c>
      <c r="N53" s="257">
        <f t="shared" si="40"/>
        <v>373</v>
      </c>
      <c r="O53" s="257">
        <f t="shared" si="41"/>
        <v>1308</v>
      </c>
      <c r="P53" s="257">
        <f t="shared" si="42"/>
        <v>390</v>
      </c>
      <c r="Q53" s="257">
        <f t="shared" si="43"/>
        <v>1364</v>
      </c>
      <c r="R53" s="257">
        <f t="shared" si="44"/>
        <v>410</v>
      </c>
      <c r="S53" s="257">
        <f t="shared" si="45"/>
        <v>1435</v>
      </c>
      <c r="T53" s="257">
        <f t="shared" si="46"/>
        <v>430</v>
      </c>
      <c r="U53" s="257">
        <f t="shared" si="47"/>
        <v>1506</v>
      </c>
      <c r="V53" s="257">
        <f t="shared" si="48"/>
        <v>451</v>
      </c>
      <c r="W53" s="257">
        <f t="shared" si="49"/>
        <v>1578</v>
      </c>
      <c r="X53" s="257">
        <f t="shared" si="50"/>
        <v>471</v>
      </c>
      <c r="Y53" s="257">
        <f t="shared" si="51"/>
        <v>1649</v>
      </c>
      <c r="Z53" s="257">
        <f t="shared" si="52"/>
        <v>492</v>
      </c>
      <c r="AA53" s="257">
        <f t="shared" si="53"/>
        <v>1721</v>
      </c>
      <c r="AB53" s="257"/>
      <c r="AC53" s="259"/>
    </row>
    <row r="54" spans="1:29" s="46" customFormat="1" ht="11.15" customHeight="1">
      <c r="A54" s="42">
        <v>15</v>
      </c>
      <c r="B54" s="257">
        <f t="shared" si="28"/>
        <v>303</v>
      </c>
      <c r="C54" s="257">
        <f t="shared" si="29"/>
        <v>1062</v>
      </c>
      <c r="D54" s="257">
        <f t="shared" si="30"/>
        <v>318</v>
      </c>
      <c r="E54" s="257">
        <f t="shared" si="31"/>
        <v>1111</v>
      </c>
      <c r="F54" s="257">
        <f t="shared" si="32"/>
        <v>331</v>
      </c>
      <c r="G54" s="257">
        <f t="shared" si="33"/>
        <v>1159</v>
      </c>
      <c r="H54" s="257">
        <f t="shared" si="34"/>
        <v>348</v>
      </c>
      <c r="I54" s="257">
        <f t="shared" si="35"/>
        <v>1220</v>
      </c>
      <c r="J54" s="257">
        <f t="shared" si="36"/>
        <v>366</v>
      </c>
      <c r="K54" s="257">
        <f t="shared" si="37"/>
        <v>1280</v>
      </c>
      <c r="L54" s="257">
        <f t="shared" si="38"/>
        <v>383</v>
      </c>
      <c r="M54" s="257">
        <f t="shared" si="39"/>
        <v>1341</v>
      </c>
      <c r="N54" s="257">
        <f t="shared" si="40"/>
        <v>400</v>
      </c>
      <c r="O54" s="257">
        <f t="shared" si="41"/>
        <v>1401</v>
      </c>
      <c r="P54" s="257">
        <f t="shared" si="42"/>
        <v>417</v>
      </c>
      <c r="Q54" s="257">
        <f t="shared" si="43"/>
        <v>1461</v>
      </c>
      <c r="R54" s="257">
        <f t="shared" si="44"/>
        <v>439</v>
      </c>
      <c r="S54" s="257">
        <f t="shared" si="45"/>
        <v>1538</v>
      </c>
      <c r="T54" s="257">
        <f t="shared" si="46"/>
        <v>461</v>
      </c>
      <c r="U54" s="257">
        <f t="shared" si="47"/>
        <v>1614</v>
      </c>
      <c r="V54" s="257">
        <f t="shared" si="48"/>
        <v>483</v>
      </c>
      <c r="W54" s="257">
        <f t="shared" si="49"/>
        <v>1691</v>
      </c>
      <c r="X54" s="257">
        <f t="shared" si="50"/>
        <v>505</v>
      </c>
      <c r="Y54" s="257">
        <f t="shared" si="51"/>
        <v>1767</v>
      </c>
      <c r="Z54" s="257">
        <f t="shared" si="52"/>
        <v>527</v>
      </c>
      <c r="AA54" s="257">
        <f t="shared" si="53"/>
        <v>1843</v>
      </c>
      <c r="AB54" s="257"/>
      <c r="AC54" s="259"/>
    </row>
    <row r="55" spans="1:29" s="46" customFormat="1" ht="11.15" customHeight="1">
      <c r="A55" s="42">
        <v>16</v>
      </c>
      <c r="B55" s="257">
        <f t="shared" si="28"/>
        <v>324</v>
      </c>
      <c r="C55" s="257">
        <f t="shared" si="29"/>
        <v>1134</v>
      </c>
      <c r="D55" s="257">
        <f t="shared" si="30"/>
        <v>338</v>
      </c>
      <c r="E55" s="257">
        <f t="shared" si="31"/>
        <v>1185</v>
      </c>
      <c r="F55" s="257">
        <f t="shared" si="32"/>
        <v>354</v>
      </c>
      <c r="G55" s="257">
        <f t="shared" si="33"/>
        <v>1237</v>
      </c>
      <c r="H55" s="257">
        <f t="shared" si="34"/>
        <v>371</v>
      </c>
      <c r="I55" s="257">
        <f t="shared" si="35"/>
        <v>1301</v>
      </c>
      <c r="J55" s="257">
        <f t="shared" si="36"/>
        <v>390</v>
      </c>
      <c r="K55" s="257">
        <f t="shared" si="37"/>
        <v>1366</v>
      </c>
      <c r="L55" s="257">
        <f t="shared" si="38"/>
        <v>409</v>
      </c>
      <c r="M55" s="257">
        <f t="shared" si="39"/>
        <v>1429</v>
      </c>
      <c r="N55" s="257">
        <f t="shared" si="40"/>
        <v>427</v>
      </c>
      <c r="O55" s="257">
        <f t="shared" si="41"/>
        <v>1494</v>
      </c>
      <c r="P55" s="257">
        <f t="shared" si="42"/>
        <v>446</v>
      </c>
      <c r="Q55" s="257">
        <f t="shared" si="43"/>
        <v>1559</v>
      </c>
      <c r="R55" s="257">
        <f t="shared" si="44"/>
        <v>469</v>
      </c>
      <c r="S55" s="257">
        <f t="shared" si="45"/>
        <v>1640</v>
      </c>
      <c r="T55" s="257">
        <f t="shared" si="46"/>
        <v>492</v>
      </c>
      <c r="U55" s="257">
        <f t="shared" si="47"/>
        <v>1722</v>
      </c>
      <c r="V55" s="257">
        <f t="shared" si="48"/>
        <v>515</v>
      </c>
      <c r="W55" s="257">
        <f t="shared" si="49"/>
        <v>1803</v>
      </c>
      <c r="X55" s="257">
        <f t="shared" si="50"/>
        <v>539</v>
      </c>
      <c r="Y55" s="257">
        <f t="shared" si="51"/>
        <v>1885</v>
      </c>
      <c r="Z55" s="257">
        <f t="shared" si="52"/>
        <v>562</v>
      </c>
      <c r="AA55" s="257">
        <f t="shared" si="53"/>
        <v>1966</v>
      </c>
      <c r="AB55" s="257"/>
      <c r="AC55" s="259"/>
    </row>
    <row r="56" spans="1:29" s="46" customFormat="1" ht="11.15" customHeight="1">
      <c r="A56" s="42">
        <v>17</v>
      </c>
      <c r="B56" s="257">
        <f t="shared" si="28"/>
        <v>344</v>
      </c>
      <c r="C56" s="257">
        <f t="shared" si="29"/>
        <v>1205</v>
      </c>
      <c r="D56" s="257">
        <f t="shared" si="30"/>
        <v>359</v>
      </c>
      <c r="E56" s="257">
        <f t="shared" si="31"/>
        <v>1259</v>
      </c>
      <c r="F56" s="257">
        <f t="shared" si="32"/>
        <v>376</v>
      </c>
      <c r="G56" s="257">
        <f t="shared" si="33"/>
        <v>1314</v>
      </c>
      <c r="H56" s="257">
        <f t="shared" si="34"/>
        <v>395</v>
      </c>
      <c r="I56" s="257">
        <f t="shared" si="35"/>
        <v>1382</v>
      </c>
      <c r="J56" s="257">
        <f t="shared" si="36"/>
        <v>414</v>
      </c>
      <c r="K56" s="257">
        <f t="shared" si="37"/>
        <v>1450</v>
      </c>
      <c r="L56" s="257">
        <f t="shared" si="38"/>
        <v>434</v>
      </c>
      <c r="M56" s="257">
        <f t="shared" si="39"/>
        <v>1519</v>
      </c>
      <c r="N56" s="257">
        <f t="shared" si="40"/>
        <v>453</v>
      </c>
      <c r="O56" s="257">
        <f t="shared" si="41"/>
        <v>1587</v>
      </c>
      <c r="P56" s="257">
        <f t="shared" si="42"/>
        <v>473</v>
      </c>
      <c r="Q56" s="257">
        <f t="shared" si="43"/>
        <v>1656</v>
      </c>
      <c r="R56" s="257">
        <f t="shared" si="44"/>
        <v>498</v>
      </c>
      <c r="S56" s="257">
        <f t="shared" si="45"/>
        <v>1743</v>
      </c>
      <c r="T56" s="257">
        <f t="shared" si="46"/>
        <v>522</v>
      </c>
      <c r="U56" s="257">
        <f t="shared" si="47"/>
        <v>1829</v>
      </c>
      <c r="V56" s="257">
        <f t="shared" si="48"/>
        <v>548</v>
      </c>
      <c r="W56" s="257">
        <f t="shared" si="49"/>
        <v>1916</v>
      </c>
      <c r="X56" s="257">
        <f t="shared" si="50"/>
        <v>572</v>
      </c>
      <c r="Y56" s="257">
        <f t="shared" si="51"/>
        <v>2002</v>
      </c>
      <c r="Z56" s="257">
        <f t="shared" si="52"/>
        <v>597</v>
      </c>
      <c r="AA56" s="257">
        <f t="shared" si="53"/>
        <v>2090</v>
      </c>
      <c r="AB56" s="257"/>
      <c r="AC56" s="259"/>
    </row>
    <row r="57" spans="1:29" s="46" customFormat="1" ht="11.15" customHeight="1">
      <c r="A57" s="42">
        <v>18</v>
      </c>
      <c r="B57" s="257">
        <f t="shared" si="28"/>
        <v>365</v>
      </c>
      <c r="C57" s="257">
        <f t="shared" si="29"/>
        <v>1275</v>
      </c>
      <c r="D57" s="257">
        <f t="shared" si="30"/>
        <v>381</v>
      </c>
      <c r="E57" s="257">
        <f t="shared" si="31"/>
        <v>1333</v>
      </c>
      <c r="F57" s="257">
        <f t="shared" si="32"/>
        <v>398</v>
      </c>
      <c r="G57" s="257">
        <f t="shared" si="33"/>
        <v>1391</v>
      </c>
      <c r="H57" s="257">
        <f t="shared" si="34"/>
        <v>418</v>
      </c>
      <c r="I57" s="257">
        <f t="shared" si="35"/>
        <v>1463</v>
      </c>
      <c r="J57" s="257">
        <f t="shared" si="36"/>
        <v>439</v>
      </c>
      <c r="K57" s="257">
        <f t="shared" si="37"/>
        <v>1536</v>
      </c>
      <c r="L57" s="257">
        <f t="shared" si="38"/>
        <v>460</v>
      </c>
      <c r="M57" s="257">
        <f t="shared" si="39"/>
        <v>1609</v>
      </c>
      <c r="N57" s="257">
        <f t="shared" si="40"/>
        <v>480</v>
      </c>
      <c r="O57" s="257">
        <f t="shared" si="41"/>
        <v>1681</v>
      </c>
      <c r="P57" s="257">
        <f t="shared" si="42"/>
        <v>501</v>
      </c>
      <c r="Q57" s="257">
        <f t="shared" si="43"/>
        <v>1753</v>
      </c>
      <c r="R57" s="257">
        <f t="shared" si="44"/>
        <v>527</v>
      </c>
      <c r="S57" s="257">
        <f t="shared" si="45"/>
        <v>1845</v>
      </c>
      <c r="T57" s="257">
        <f t="shared" si="46"/>
        <v>553</v>
      </c>
      <c r="U57" s="257">
        <f t="shared" si="47"/>
        <v>1936</v>
      </c>
      <c r="V57" s="257">
        <f t="shared" si="48"/>
        <v>579</v>
      </c>
      <c r="W57" s="257">
        <f t="shared" si="49"/>
        <v>2028</v>
      </c>
      <c r="X57" s="257">
        <f t="shared" si="50"/>
        <v>606</v>
      </c>
      <c r="Y57" s="257">
        <f t="shared" si="51"/>
        <v>2120</v>
      </c>
      <c r="Z57" s="257">
        <f t="shared" si="52"/>
        <v>632</v>
      </c>
      <c r="AA57" s="257">
        <f t="shared" si="53"/>
        <v>2212</v>
      </c>
      <c r="AB57" s="257"/>
      <c r="AC57" s="259"/>
    </row>
    <row r="58" spans="1:29" s="46" customFormat="1" ht="11.15" customHeight="1">
      <c r="A58" s="42">
        <v>19</v>
      </c>
      <c r="B58" s="257">
        <f t="shared" si="28"/>
        <v>384</v>
      </c>
      <c r="C58" s="257">
        <f t="shared" si="29"/>
        <v>1346</v>
      </c>
      <c r="D58" s="257">
        <f t="shared" si="30"/>
        <v>402</v>
      </c>
      <c r="E58" s="257">
        <f t="shared" si="31"/>
        <v>1407</v>
      </c>
      <c r="F58" s="257">
        <f t="shared" si="32"/>
        <v>419</v>
      </c>
      <c r="G58" s="257">
        <f t="shared" si="33"/>
        <v>1469</v>
      </c>
      <c r="H58" s="257">
        <f t="shared" si="34"/>
        <v>441</v>
      </c>
      <c r="I58" s="257">
        <f t="shared" si="35"/>
        <v>1544</v>
      </c>
      <c r="J58" s="257">
        <f t="shared" si="36"/>
        <v>463</v>
      </c>
      <c r="K58" s="257">
        <f t="shared" si="37"/>
        <v>1621</v>
      </c>
      <c r="L58" s="257">
        <f t="shared" si="38"/>
        <v>485</v>
      </c>
      <c r="M58" s="257">
        <f t="shared" si="39"/>
        <v>1698</v>
      </c>
      <c r="N58" s="257">
        <f t="shared" si="40"/>
        <v>507</v>
      </c>
      <c r="O58" s="257">
        <f t="shared" si="41"/>
        <v>1774</v>
      </c>
      <c r="P58" s="257">
        <f t="shared" si="42"/>
        <v>529</v>
      </c>
      <c r="Q58" s="257">
        <f t="shared" si="43"/>
        <v>1851</v>
      </c>
      <c r="R58" s="257">
        <f t="shared" si="44"/>
        <v>556</v>
      </c>
      <c r="S58" s="257">
        <f t="shared" si="45"/>
        <v>1947</v>
      </c>
      <c r="T58" s="257">
        <f t="shared" si="46"/>
        <v>584</v>
      </c>
      <c r="U58" s="257">
        <f t="shared" si="47"/>
        <v>2045</v>
      </c>
      <c r="V58" s="257">
        <f t="shared" si="48"/>
        <v>612</v>
      </c>
      <c r="W58" s="257">
        <f t="shared" si="49"/>
        <v>2141</v>
      </c>
      <c r="X58" s="257">
        <f t="shared" si="50"/>
        <v>640</v>
      </c>
      <c r="Y58" s="257">
        <f t="shared" si="51"/>
        <v>2239</v>
      </c>
      <c r="Z58" s="257">
        <f t="shared" si="52"/>
        <v>667</v>
      </c>
      <c r="AA58" s="257">
        <f t="shared" si="53"/>
        <v>2335</v>
      </c>
      <c r="AB58" s="257"/>
      <c r="AC58" s="259"/>
    </row>
    <row r="59" spans="1:29" s="46" customFormat="1" ht="11.15" customHeight="1">
      <c r="A59" s="42">
        <v>20</v>
      </c>
      <c r="B59" s="257">
        <f t="shared" si="28"/>
        <v>405</v>
      </c>
      <c r="C59" s="257">
        <f t="shared" si="29"/>
        <v>1417</v>
      </c>
      <c r="D59" s="257">
        <f t="shared" si="30"/>
        <v>423</v>
      </c>
      <c r="E59" s="257">
        <f t="shared" si="31"/>
        <v>1481</v>
      </c>
      <c r="F59" s="257">
        <f t="shared" si="32"/>
        <v>441</v>
      </c>
      <c r="G59" s="257">
        <f t="shared" si="33"/>
        <v>1545</v>
      </c>
      <c r="H59" s="257">
        <f t="shared" si="34"/>
        <v>464</v>
      </c>
      <c r="I59" s="257">
        <f t="shared" si="35"/>
        <v>1626</v>
      </c>
      <c r="J59" s="257">
        <f t="shared" si="36"/>
        <v>487</v>
      </c>
      <c r="K59" s="257">
        <f t="shared" si="37"/>
        <v>1706</v>
      </c>
      <c r="L59" s="257">
        <f t="shared" si="38"/>
        <v>510</v>
      </c>
      <c r="M59" s="257">
        <f t="shared" si="39"/>
        <v>1787</v>
      </c>
      <c r="N59" s="257">
        <f t="shared" si="40"/>
        <v>533</v>
      </c>
      <c r="O59" s="257">
        <f t="shared" si="41"/>
        <v>1867</v>
      </c>
      <c r="P59" s="257">
        <f t="shared" si="42"/>
        <v>556</v>
      </c>
      <c r="Q59" s="257">
        <f t="shared" si="43"/>
        <v>1948</v>
      </c>
      <c r="R59" s="257">
        <f t="shared" si="44"/>
        <v>586</v>
      </c>
      <c r="S59" s="257">
        <f t="shared" si="45"/>
        <v>2050</v>
      </c>
      <c r="T59" s="257">
        <f t="shared" si="46"/>
        <v>614</v>
      </c>
      <c r="U59" s="257">
        <f t="shared" si="47"/>
        <v>2152</v>
      </c>
      <c r="V59" s="257">
        <f t="shared" si="48"/>
        <v>644</v>
      </c>
      <c r="W59" s="257">
        <f t="shared" si="49"/>
        <v>2254</v>
      </c>
      <c r="X59" s="257">
        <f t="shared" si="50"/>
        <v>674</v>
      </c>
      <c r="Y59" s="257">
        <f t="shared" si="51"/>
        <v>2356</v>
      </c>
      <c r="Z59" s="257">
        <f t="shared" si="52"/>
        <v>702</v>
      </c>
      <c r="AA59" s="257">
        <f t="shared" si="53"/>
        <v>2458</v>
      </c>
      <c r="AB59" s="257"/>
      <c r="AC59" s="259"/>
    </row>
    <row r="60" spans="1:29" s="46" customFormat="1" ht="11.15" customHeight="1">
      <c r="A60" s="42">
        <v>21</v>
      </c>
      <c r="B60" s="257">
        <f t="shared" si="28"/>
        <v>425</v>
      </c>
      <c r="C60" s="257">
        <f t="shared" si="29"/>
        <v>1487</v>
      </c>
      <c r="D60" s="257">
        <f t="shared" si="30"/>
        <v>445</v>
      </c>
      <c r="E60" s="257">
        <f t="shared" si="31"/>
        <v>1555</v>
      </c>
      <c r="F60" s="257">
        <f t="shared" si="32"/>
        <v>463</v>
      </c>
      <c r="G60" s="257">
        <f t="shared" si="33"/>
        <v>1623</v>
      </c>
      <c r="H60" s="257">
        <f t="shared" si="34"/>
        <v>487</v>
      </c>
      <c r="I60" s="257">
        <f t="shared" si="35"/>
        <v>1707</v>
      </c>
      <c r="J60" s="257">
        <f t="shared" si="36"/>
        <v>512</v>
      </c>
      <c r="K60" s="257">
        <f t="shared" si="37"/>
        <v>1792</v>
      </c>
      <c r="L60" s="257">
        <f t="shared" si="38"/>
        <v>537</v>
      </c>
      <c r="M60" s="257">
        <f t="shared" si="39"/>
        <v>1876</v>
      </c>
      <c r="N60" s="257">
        <f t="shared" si="40"/>
        <v>561</v>
      </c>
      <c r="O60" s="257">
        <f t="shared" si="41"/>
        <v>1961</v>
      </c>
      <c r="P60" s="257">
        <f t="shared" si="42"/>
        <v>585</v>
      </c>
      <c r="Q60" s="257">
        <f t="shared" si="43"/>
        <v>2046</v>
      </c>
      <c r="R60" s="257">
        <f t="shared" si="44"/>
        <v>615</v>
      </c>
      <c r="S60" s="257">
        <f t="shared" si="45"/>
        <v>2152</v>
      </c>
      <c r="T60" s="257">
        <f t="shared" si="46"/>
        <v>645</v>
      </c>
      <c r="U60" s="257">
        <f t="shared" si="47"/>
        <v>2259</v>
      </c>
      <c r="V60" s="257">
        <f t="shared" si="48"/>
        <v>676</v>
      </c>
      <c r="W60" s="257">
        <f t="shared" si="49"/>
        <v>2367</v>
      </c>
      <c r="X60" s="257">
        <f t="shared" si="50"/>
        <v>706</v>
      </c>
      <c r="Y60" s="257">
        <f t="shared" si="51"/>
        <v>2474</v>
      </c>
      <c r="Z60" s="257">
        <f t="shared" si="52"/>
        <v>737</v>
      </c>
      <c r="AA60" s="257">
        <f t="shared" si="53"/>
        <v>2580</v>
      </c>
      <c r="AB60" s="257"/>
      <c r="AC60" s="259"/>
    </row>
    <row r="61" spans="1:29" s="46" customFormat="1" ht="11.15" customHeight="1">
      <c r="A61" s="42">
        <v>22</v>
      </c>
      <c r="B61" s="257">
        <f t="shared" si="28"/>
        <v>446</v>
      </c>
      <c r="C61" s="257">
        <f t="shared" si="29"/>
        <v>1559</v>
      </c>
      <c r="D61" s="257">
        <f t="shared" si="30"/>
        <v>465</v>
      </c>
      <c r="E61" s="257">
        <f t="shared" si="31"/>
        <v>1630</v>
      </c>
      <c r="F61" s="257">
        <f t="shared" si="32"/>
        <v>486</v>
      </c>
      <c r="G61" s="257">
        <f t="shared" si="33"/>
        <v>1700</v>
      </c>
      <c r="H61" s="257">
        <f t="shared" si="34"/>
        <v>511</v>
      </c>
      <c r="I61" s="257">
        <f t="shared" si="35"/>
        <v>1789</v>
      </c>
      <c r="J61" s="257">
        <f t="shared" si="36"/>
        <v>537</v>
      </c>
      <c r="K61" s="257">
        <f t="shared" si="37"/>
        <v>1877</v>
      </c>
      <c r="L61" s="257">
        <f t="shared" si="38"/>
        <v>562</v>
      </c>
      <c r="M61" s="257">
        <f t="shared" si="39"/>
        <v>1966</v>
      </c>
      <c r="N61" s="257">
        <f t="shared" si="40"/>
        <v>587</v>
      </c>
      <c r="O61" s="257">
        <f t="shared" si="41"/>
        <v>2055</v>
      </c>
      <c r="P61" s="257">
        <f t="shared" si="42"/>
        <v>612</v>
      </c>
      <c r="Q61" s="257">
        <f t="shared" si="43"/>
        <v>2143</v>
      </c>
      <c r="R61" s="257">
        <f t="shared" si="44"/>
        <v>644</v>
      </c>
      <c r="S61" s="257">
        <f t="shared" si="45"/>
        <v>2255</v>
      </c>
      <c r="T61" s="257">
        <f t="shared" si="46"/>
        <v>677</v>
      </c>
      <c r="U61" s="257">
        <f t="shared" si="47"/>
        <v>2367</v>
      </c>
      <c r="V61" s="257">
        <f t="shared" si="48"/>
        <v>709</v>
      </c>
      <c r="W61" s="257">
        <f t="shared" si="49"/>
        <v>2480</v>
      </c>
      <c r="X61" s="257">
        <f t="shared" si="50"/>
        <v>740</v>
      </c>
      <c r="Y61" s="257">
        <f t="shared" si="51"/>
        <v>2591</v>
      </c>
      <c r="Z61" s="257">
        <f t="shared" si="52"/>
        <v>772</v>
      </c>
      <c r="AA61" s="257">
        <f t="shared" si="53"/>
        <v>2704</v>
      </c>
      <c r="AB61" s="257"/>
      <c r="AC61" s="259"/>
    </row>
    <row r="62" spans="1:29" s="46" customFormat="1" ht="11.15" customHeight="1">
      <c r="A62" s="42">
        <v>23</v>
      </c>
      <c r="B62" s="257">
        <f t="shared" si="28"/>
        <v>465</v>
      </c>
      <c r="C62" s="257">
        <f t="shared" si="29"/>
        <v>1630</v>
      </c>
      <c r="D62" s="257">
        <f t="shared" si="30"/>
        <v>486</v>
      </c>
      <c r="E62" s="257">
        <f t="shared" si="31"/>
        <v>1703</v>
      </c>
      <c r="F62" s="257">
        <f t="shared" si="32"/>
        <v>508</v>
      </c>
      <c r="G62" s="257">
        <f t="shared" si="33"/>
        <v>1778</v>
      </c>
      <c r="H62" s="257">
        <f t="shared" si="34"/>
        <v>534</v>
      </c>
      <c r="I62" s="257">
        <f t="shared" si="35"/>
        <v>1870</v>
      </c>
      <c r="J62" s="257">
        <f t="shared" si="36"/>
        <v>561</v>
      </c>
      <c r="K62" s="257">
        <f t="shared" si="37"/>
        <v>1963</v>
      </c>
      <c r="L62" s="257">
        <f t="shared" si="38"/>
        <v>587</v>
      </c>
      <c r="M62" s="257">
        <f t="shared" si="39"/>
        <v>2055</v>
      </c>
      <c r="N62" s="257">
        <f t="shared" si="40"/>
        <v>613</v>
      </c>
      <c r="O62" s="257">
        <f t="shared" si="41"/>
        <v>2148</v>
      </c>
      <c r="P62" s="257">
        <f t="shared" si="42"/>
        <v>640</v>
      </c>
      <c r="Q62" s="257">
        <f t="shared" si="43"/>
        <v>2241</v>
      </c>
      <c r="R62" s="257">
        <f t="shared" si="44"/>
        <v>674</v>
      </c>
      <c r="S62" s="257">
        <f t="shared" si="45"/>
        <v>2358</v>
      </c>
      <c r="T62" s="257">
        <f t="shared" si="46"/>
        <v>707</v>
      </c>
      <c r="U62" s="257">
        <f t="shared" si="47"/>
        <v>2475</v>
      </c>
      <c r="V62" s="257">
        <f t="shared" si="48"/>
        <v>740</v>
      </c>
      <c r="W62" s="257">
        <f t="shared" si="49"/>
        <v>2592</v>
      </c>
      <c r="X62" s="257">
        <f t="shared" si="50"/>
        <v>774</v>
      </c>
      <c r="Y62" s="257">
        <f t="shared" si="51"/>
        <v>2710</v>
      </c>
      <c r="Z62" s="257">
        <f t="shared" si="52"/>
        <v>807</v>
      </c>
      <c r="AA62" s="257">
        <f t="shared" si="53"/>
        <v>2827</v>
      </c>
      <c r="AB62" s="257"/>
      <c r="AC62" s="259"/>
    </row>
    <row r="63" spans="1:29" s="46" customFormat="1" ht="11.15" customHeight="1">
      <c r="A63" s="42">
        <v>24</v>
      </c>
      <c r="B63" s="257">
        <f t="shared" si="28"/>
        <v>486</v>
      </c>
      <c r="C63" s="257">
        <f t="shared" si="29"/>
        <v>1700</v>
      </c>
      <c r="D63" s="257">
        <f t="shared" si="30"/>
        <v>508</v>
      </c>
      <c r="E63" s="257">
        <f t="shared" si="31"/>
        <v>1778</v>
      </c>
      <c r="F63" s="257">
        <f t="shared" si="32"/>
        <v>530</v>
      </c>
      <c r="G63" s="257">
        <f t="shared" si="33"/>
        <v>1854</v>
      </c>
      <c r="H63" s="257">
        <f t="shared" si="34"/>
        <v>557</v>
      </c>
      <c r="I63" s="257">
        <f t="shared" si="35"/>
        <v>1952</v>
      </c>
      <c r="J63" s="257">
        <f t="shared" si="36"/>
        <v>585</v>
      </c>
      <c r="K63" s="257">
        <f t="shared" si="37"/>
        <v>2048</v>
      </c>
      <c r="L63" s="257">
        <f t="shared" si="38"/>
        <v>612</v>
      </c>
      <c r="M63" s="257">
        <f t="shared" si="39"/>
        <v>2144</v>
      </c>
      <c r="N63" s="257">
        <f t="shared" si="40"/>
        <v>641</v>
      </c>
      <c r="O63" s="257">
        <f t="shared" si="41"/>
        <v>2241</v>
      </c>
      <c r="P63" s="257">
        <f t="shared" si="42"/>
        <v>668</v>
      </c>
      <c r="Q63" s="257">
        <f t="shared" si="43"/>
        <v>2337</v>
      </c>
      <c r="R63" s="257">
        <f t="shared" si="44"/>
        <v>703</v>
      </c>
      <c r="S63" s="257">
        <f t="shared" si="45"/>
        <v>2460</v>
      </c>
      <c r="T63" s="257">
        <f t="shared" si="46"/>
        <v>738</v>
      </c>
      <c r="U63" s="257">
        <f t="shared" si="47"/>
        <v>2583</v>
      </c>
      <c r="V63" s="257">
        <f t="shared" si="48"/>
        <v>773</v>
      </c>
      <c r="W63" s="257">
        <f t="shared" si="49"/>
        <v>2705</v>
      </c>
      <c r="X63" s="257">
        <f t="shared" si="50"/>
        <v>808</v>
      </c>
      <c r="Y63" s="257">
        <f t="shared" si="51"/>
        <v>2827</v>
      </c>
      <c r="Z63" s="257">
        <f t="shared" si="52"/>
        <v>842</v>
      </c>
      <c r="AA63" s="257">
        <f t="shared" si="53"/>
        <v>2949</v>
      </c>
      <c r="AB63" s="257"/>
      <c r="AC63" s="259"/>
    </row>
    <row r="64" spans="1:29" s="46" customFormat="1" ht="11.15" customHeight="1">
      <c r="A64" s="42">
        <v>25</v>
      </c>
      <c r="B64" s="257">
        <f t="shared" si="28"/>
        <v>506</v>
      </c>
      <c r="C64" s="257">
        <f t="shared" si="29"/>
        <v>1771</v>
      </c>
      <c r="D64" s="257">
        <f t="shared" si="30"/>
        <v>529</v>
      </c>
      <c r="E64" s="257">
        <f t="shared" si="31"/>
        <v>1852</v>
      </c>
      <c r="F64" s="257">
        <f t="shared" si="32"/>
        <v>552</v>
      </c>
      <c r="G64" s="257">
        <f t="shared" si="33"/>
        <v>1932</v>
      </c>
      <c r="H64" s="257">
        <f t="shared" si="34"/>
        <v>581</v>
      </c>
      <c r="I64" s="257">
        <f t="shared" si="35"/>
        <v>2033</v>
      </c>
      <c r="J64" s="257">
        <f t="shared" si="36"/>
        <v>610</v>
      </c>
      <c r="K64" s="257">
        <f t="shared" si="37"/>
        <v>2134</v>
      </c>
      <c r="L64" s="257">
        <f t="shared" si="38"/>
        <v>639</v>
      </c>
      <c r="M64" s="257">
        <f t="shared" si="39"/>
        <v>2234</v>
      </c>
      <c r="N64" s="257">
        <f t="shared" si="40"/>
        <v>667</v>
      </c>
      <c r="O64" s="257">
        <f t="shared" si="41"/>
        <v>2335</v>
      </c>
      <c r="P64" s="257">
        <f t="shared" si="42"/>
        <v>696</v>
      </c>
      <c r="Q64" s="257">
        <f t="shared" si="43"/>
        <v>2435</v>
      </c>
      <c r="R64" s="257">
        <f t="shared" si="44"/>
        <v>733</v>
      </c>
      <c r="S64" s="257">
        <f t="shared" si="45"/>
        <v>2563</v>
      </c>
      <c r="T64" s="257">
        <f t="shared" si="46"/>
        <v>769</v>
      </c>
      <c r="U64" s="257">
        <f t="shared" si="47"/>
        <v>2690</v>
      </c>
      <c r="V64" s="257">
        <f t="shared" si="48"/>
        <v>805</v>
      </c>
      <c r="W64" s="257">
        <f t="shared" si="49"/>
        <v>2818</v>
      </c>
      <c r="X64" s="257">
        <f t="shared" si="50"/>
        <v>841</v>
      </c>
      <c r="Y64" s="257">
        <f t="shared" si="51"/>
        <v>2945</v>
      </c>
      <c r="Z64" s="257">
        <f t="shared" si="52"/>
        <v>878</v>
      </c>
      <c r="AA64" s="257">
        <f t="shared" si="53"/>
        <v>3072</v>
      </c>
      <c r="AB64" s="257"/>
      <c r="AC64" s="259"/>
    </row>
    <row r="65" spans="1:29" s="46" customFormat="1" ht="11.15" customHeight="1">
      <c r="A65" s="42">
        <v>26</v>
      </c>
      <c r="B65" s="257">
        <f t="shared" si="28"/>
        <v>526</v>
      </c>
      <c r="C65" s="257">
        <f t="shared" si="29"/>
        <v>1842</v>
      </c>
      <c r="D65" s="257">
        <f t="shared" si="30"/>
        <v>550</v>
      </c>
      <c r="E65" s="257">
        <f t="shared" si="31"/>
        <v>1925</v>
      </c>
      <c r="F65" s="257">
        <f t="shared" si="32"/>
        <v>574</v>
      </c>
      <c r="G65" s="257">
        <f t="shared" si="33"/>
        <v>2010</v>
      </c>
      <c r="H65" s="257">
        <f t="shared" si="34"/>
        <v>604</v>
      </c>
      <c r="I65" s="257">
        <f t="shared" si="35"/>
        <v>2114</v>
      </c>
      <c r="J65" s="257">
        <f t="shared" si="36"/>
        <v>634</v>
      </c>
      <c r="K65" s="257">
        <f t="shared" si="37"/>
        <v>2219</v>
      </c>
      <c r="L65" s="257">
        <f t="shared" si="38"/>
        <v>664</v>
      </c>
      <c r="M65" s="257">
        <f t="shared" si="39"/>
        <v>2323</v>
      </c>
      <c r="N65" s="257">
        <f t="shared" si="40"/>
        <v>693</v>
      </c>
      <c r="O65" s="257">
        <f t="shared" si="41"/>
        <v>2428</v>
      </c>
      <c r="P65" s="257">
        <f t="shared" si="42"/>
        <v>724</v>
      </c>
      <c r="Q65" s="257">
        <f t="shared" si="43"/>
        <v>2532</v>
      </c>
      <c r="R65" s="257">
        <f t="shared" si="44"/>
        <v>761</v>
      </c>
      <c r="S65" s="257">
        <f t="shared" si="45"/>
        <v>2665</v>
      </c>
      <c r="T65" s="257">
        <f t="shared" si="46"/>
        <v>800</v>
      </c>
      <c r="U65" s="257">
        <f t="shared" si="47"/>
        <v>2797</v>
      </c>
      <c r="V65" s="257">
        <f t="shared" si="48"/>
        <v>837</v>
      </c>
      <c r="W65" s="257">
        <f t="shared" si="49"/>
        <v>2930</v>
      </c>
      <c r="X65" s="257">
        <f t="shared" si="50"/>
        <v>875</v>
      </c>
      <c r="Y65" s="257">
        <f t="shared" si="51"/>
        <v>3062</v>
      </c>
      <c r="Z65" s="257">
        <f t="shared" si="52"/>
        <v>913</v>
      </c>
      <c r="AA65" s="257">
        <f t="shared" si="53"/>
        <v>3195</v>
      </c>
      <c r="AB65" s="257"/>
      <c r="AC65" s="259"/>
    </row>
    <row r="66" spans="1:29" s="46" customFormat="1" ht="11.15" customHeight="1">
      <c r="A66" s="42">
        <v>27</v>
      </c>
      <c r="B66" s="257">
        <f t="shared" si="28"/>
        <v>547</v>
      </c>
      <c r="C66" s="257">
        <f t="shared" si="29"/>
        <v>1912</v>
      </c>
      <c r="D66" s="257">
        <f t="shared" si="30"/>
        <v>572</v>
      </c>
      <c r="E66" s="257">
        <f t="shared" si="31"/>
        <v>2000</v>
      </c>
      <c r="F66" s="257">
        <f t="shared" si="32"/>
        <v>596</v>
      </c>
      <c r="G66" s="257">
        <f t="shared" si="33"/>
        <v>2086</v>
      </c>
      <c r="H66" s="257">
        <f t="shared" si="34"/>
        <v>628</v>
      </c>
      <c r="I66" s="257">
        <f t="shared" si="35"/>
        <v>2195</v>
      </c>
      <c r="J66" s="257">
        <f t="shared" si="36"/>
        <v>658</v>
      </c>
      <c r="K66" s="257">
        <f t="shared" si="37"/>
        <v>2304</v>
      </c>
      <c r="L66" s="257">
        <f t="shared" si="38"/>
        <v>689</v>
      </c>
      <c r="M66" s="257">
        <f t="shared" si="39"/>
        <v>2413</v>
      </c>
      <c r="N66" s="257">
        <f t="shared" si="40"/>
        <v>721</v>
      </c>
      <c r="O66" s="257">
        <f t="shared" si="41"/>
        <v>2521</v>
      </c>
      <c r="P66" s="257">
        <f t="shared" si="42"/>
        <v>751</v>
      </c>
      <c r="Q66" s="257">
        <f t="shared" si="43"/>
        <v>2630</v>
      </c>
      <c r="R66" s="257">
        <f t="shared" si="44"/>
        <v>791</v>
      </c>
      <c r="S66" s="257">
        <f t="shared" si="45"/>
        <v>2768</v>
      </c>
      <c r="T66" s="257">
        <f t="shared" si="46"/>
        <v>830</v>
      </c>
      <c r="U66" s="257">
        <f t="shared" si="47"/>
        <v>2906</v>
      </c>
      <c r="V66" s="257">
        <f t="shared" si="48"/>
        <v>870</v>
      </c>
      <c r="W66" s="257">
        <f t="shared" si="49"/>
        <v>3043</v>
      </c>
      <c r="X66" s="257">
        <f t="shared" si="50"/>
        <v>909</v>
      </c>
      <c r="Y66" s="257">
        <f t="shared" si="51"/>
        <v>3181</v>
      </c>
      <c r="Z66" s="257">
        <f t="shared" si="52"/>
        <v>948</v>
      </c>
      <c r="AA66" s="257">
        <f t="shared" si="53"/>
        <v>3319</v>
      </c>
      <c r="AB66" s="257"/>
      <c r="AC66" s="259"/>
    </row>
    <row r="67" spans="1:29" s="46" customFormat="1" ht="11.15" customHeight="1">
      <c r="A67" s="42">
        <v>28</v>
      </c>
      <c r="B67" s="257">
        <f t="shared" si="28"/>
        <v>566</v>
      </c>
      <c r="C67" s="257">
        <f t="shared" si="29"/>
        <v>1983</v>
      </c>
      <c r="D67" s="257">
        <f t="shared" si="30"/>
        <v>593</v>
      </c>
      <c r="E67" s="257">
        <f t="shared" si="31"/>
        <v>2073</v>
      </c>
      <c r="F67" s="257">
        <f t="shared" si="32"/>
        <v>618</v>
      </c>
      <c r="G67" s="257">
        <f t="shared" si="33"/>
        <v>2164</v>
      </c>
      <c r="H67" s="257">
        <f t="shared" si="34"/>
        <v>651</v>
      </c>
      <c r="I67" s="257">
        <f t="shared" si="35"/>
        <v>2277</v>
      </c>
      <c r="J67" s="257">
        <f t="shared" si="36"/>
        <v>682</v>
      </c>
      <c r="K67" s="257">
        <f t="shared" si="37"/>
        <v>2389</v>
      </c>
      <c r="L67" s="257">
        <f t="shared" si="38"/>
        <v>715</v>
      </c>
      <c r="M67" s="257">
        <f t="shared" si="39"/>
        <v>2502</v>
      </c>
      <c r="N67" s="257">
        <f t="shared" si="40"/>
        <v>747</v>
      </c>
      <c r="O67" s="257">
        <f t="shared" si="41"/>
        <v>2614</v>
      </c>
      <c r="P67" s="257">
        <f t="shared" si="42"/>
        <v>779</v>
      </c>
      <c r="Q67" s="257">
        <f t="shared" si="43"/>
        <v>2727</v>
      </c>
      <c r="R67" s="257">
        <f t="shared" si="44"/>
        <v>820</v>
      </c>
      <c r="S67" s="257">
        <f t="shared" si="45"/>
        <v>2871</v>
      </c>
      <c r="T67" s="257">
        <f t="shared" si="46"/>
        <v>861</v>
      </c>
      <c r="U67" s="257">
        <f t="shared" si="47"/>
        <v>3013</v>
      </c>
      <c r="V67" s="257">
        <f t="shared" si="48"/>
        <v>901</v>
      </c>
      <c r="W67" s="257">
        <f t="shared" si="49"/>
        <v>3155</v>
      </c>
      <c r="X67" s="257">
        <f t="shared" si="50"/>
        <v>942</v>
      </c>
      <c r="Y67" s="257">
        <f t="shared" si="51"/>
        <v>3299</v>
      </c>
      <c r="Z67" s="257">
        <f t="shared" si="52"/>
        <v>983</v>
      </c>
      <c r="AA67" s="257">
        <f t="shared" si="53"/>
        <v>3441</v>
      </c>
      <c r="AB67" s="257"/>
      <c r="AC67" s="259"/>
    </row>
    <row r="68" spans="1:29" s="46" customFormat="1" ht="11.15" customHeight="1">
      <c r="A68" s="42">
        <v>29</v>
      </c>
      <c r="B68" s="257">
        <f t="shared" si="28"/>
        <v>587</v>
      </c>
      <c r="C68" s="257">
        <f t="shared" si="29"/>
        <v>2055</v>
      </c>
      <c r="D68" s="257">
        <f t="shared" si="30"/>
        <v>613</v>
      </c>
      <c r="E68" s="257">
        <f t="shared" si="31"/>
        <v>2148</v>
      </c>
      <c r="F68" s="257">
        <f t="shared" si="32"/>
        <v>641</v>
      </c>
      <c r="G68" s="257">
        <f t="shared" si="33"/>
        <v>2241</v>
      </c>
      <c r="H68" s="257">
        <f t="shared" si="34"/>
        <v>674</v>
      </c>
      <c r="I68" s="257">
        <f t="shared" si="35"/>
        <v>2358</v>
      </c>
      <c r="J68" s="257">
        <f t="shared" si="36"/>
        <v>707</v>
      </c>
      <c r="K68" s="257">
        <f t="shared" si="37"/>
        <v>2474</v>
      </c>
      <c r="L68" s="257">
        <f t="shared" si="38"/>
        <v>740</v>
      </c>
      <c r="M68" s="257">
        <f t="shared" si="39"/>
        <v>2591</v>
      </c>
      <c r="N68" s="257">
        <f t="shared" si="40"/>
        <v>773</v>
      </c>
      <c r="O68" s="257">
        <f t="shared" si="41"/>
        <v>2708</v>
      </c>
      <c r="P68" s="257">
        <f t="shared" si="42"/>
        <v>807</v>
      </c>
      <c r="Q68" s="257">
        <f t="shared" si="43"/>
        <v>2825</v>
      </c>
      <c r="R68" s="257">
        <f t="shared" si="44"/>
        <v>849</v>
      </c>
      <c r="S68" s="257">
        <f t="shared" si="45"/>
        <v>2972</v>
      </c>
      <c r="T68" s="257">
        <f t="shared" si="46"/>
        <v>892</v>
      </c>
      <c r="U68" s="257">
        <f t="shared" si="47"/>
        <v>3120</v>
      </c>
      <c r="V68" s="257">
        <f t="shared" si="48"/>
        <v>934</v>
      </c>
      <c r="W68" s="257">
        <f t="shared" si="49"/>
        <v>3268</v>
      </c>
      <c r="X68" s="257">
        <f t="shared" si="50"/>
        <v>976</v>
      </c>
      <c r="Y68" s="257">
        <f t="shared" si="51"/>
        <v>3416</v>
      </c>
      <c r="Z68" s="257">
        <f t="shared" si="52"/>
        <v>1019</v>
      </c>
      <c r="AA68" s="257">
        <f t="shared" si="53"/>
        <v>3564</v>
      </c>
      <c r="AB68" s="257"/>
      <c r="AC68" s="259"/>
    </row>
    <row r="69" spans="1:29" s="46" customFormat="1" ht="11.15" customHeight="1" thickBot="1">
      <c r="A69" s="52">
        <v>30</v>
      </c>
      <c r="B69" s="257">
        <f t="shared" si="28"/>
        <v>607</v>
      </c>
      <c r="C69" s="257">
        <f t="shared" si="29"/>
        <v>2125</v>
      </c>
      <c r="D69" s="257">
        <f t="shared" si="30"/>
        <v>635</v>
      </c>
      <c r="E69" s="257">
        <f t="shared" si="31"/>
        <v>2222</v>
      </c>
      <c r="F69" s="257">
        <f t="shared" si="32"/>
        <v>663</v>
      </c>
      <c r="G69" s="257">
        <f t="shared" si="33"/>
        <v>2319</v>
      </c>
      <c r="H69" s="257">
        <f t="shared" si="34"/>
        <v>697</v>
      </c>
      <c r="I69" s="257">
        <f t="shared" si="35"/>
        <v>2439</v>
      </c>
      <c r="J69" s="257">
        <f t="shared" si="36"/>
        <v>732</v>
      </c>
      <c r="K69" s="257">
        <f t="shared" si="37"/>
        <v>2560</v>
      </c>
      <c r="L69" s="257">
        <f t="shared" si="38"/>
        <v>766</v>
      </c>
      <c r="M69" s="257">
        <f t="shared" si="39"/>
        <v>2681</v>
      </c>
      <c r="N69" s="257">
        <f t="shared" si="40"/>
        <v>801</v>
      </c>
      <c r="O69" s="257">
        <f t="shared" si="41"/>
        <v>2802</v>
      </c>
      <c r="P69" s="257">
        <f t="shared" si="42"/>
        <v>835</v>
      </c>
      <c r="Q69" s="257">
        <f t="shared" si="43"/>
        <v>2922</v>
      </c>
      <c r="R69" s="257">
        <f t="shared" si="44"/>
        <v>878</v>
      </c>
      <c r="S69" s="257">
        <f t="shared" si="45"/>
        <v>3075</v>
      </c>
      <c r="T69" s="257">
        <f t="shared" si="46"/>
        <v>922</v>
      </c>
      <c r="U69" s="257">
        <f t="shared" si="47"/>
        <v>3228</v>
      </c>
      <c r="V69" s="257">
        <f t="shared" si="48"/>
        <v>966</v>
      </c>
      <c r="W69" s="257">
        <f t="shared" si="49"/>
        <v>3381</v>
      </c>
      <c r="X69" s="257">
        <f t="shared" si="50"/>
        <v>1010</v>
      </c>
      <c r="Y69" s="257">
        <f t="shared" si="51"/>
        <v>3534</v>
      </c>
      <c r="Z69" s="260">
        <f t="shared" si="52"/>
        <v>1054</v>
      </c>
      <c r="AA69" s="260">
        <f t="shared" si="53"/>
        <v>3687</v>
      </c>
      <c r="AB69" s="260"/>
      <c r="AC69" s="259"/>
    </row>
    <row r="70" spans="1:29" ht="12" customHeight="1">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C70" s="263"/>
    </row>
    <row r="71" spans="1:29" ht="12" customHeight="1">
      <c r="A71" s="443"/>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105" t="s">
        <v>489</v>
      </c>
      <c r="AC71" s="264"/>
    </row>
    <row r="72" spans="1:29" s="256" customFormat="1" ht="12"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C72" s="105"/>
    </row>
    <row r="73" spans="1:29" ht="12" customHeight="1">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row>
    <row r="74" spans="1:29" ht="12" customHeight="1">
      <c r="A74" s="444"/>
      <c r="B74" s="444"/>
      <c r="C74" s="444"/>
      <c r="D74" s="444"/>
      <c r="E74" s="444"/>
      <c r="F74" s="444"/>
      <c r="G74" s="444"/>
      <c r="H74" s="444"/>
      <c r="I74" s="444"/>
      <c r="J74" s="444"/>
      <c r="K74" s="444"/>
      <c r="L74" s="444"/>
      <c r="M74" s="444"/>
      <c r="N74" s="444"/>
      <c r="O74" s="444"/>
      <c r="P74" s="444"/>
      <c r="Q74" s="444"/>
      <c r="R74" s="444"/>
      <c r="S74" s="444"/>
      <c r="T74" s="444"/>
      <c r="U74" s="444"/>
      <c r="V74" s="444"/>
      <c r="W74" s="223"/>
      <c r="X74" s="223"/>
      <c r="Y74" s="223"/>
      <c r="Z74" s="223"/>
      <c r="AA74" s="264" t="s">
        <v>435</v>
      </c>
    </row>
  </sheetData>
  <mergeCells count="52">
    <mergeCell ref="A1:AC1"/>
    <mergeCell ref="A2:AC2"/>
    <mergeCell ref="A3:A5"/>
    <mergeCell ref="B3:Y3"/>
    <mergeCell ref="Z3:AA3"/>
    <mergeCell ref="AB3:AC3"/>
    <mergeCell ref="B4:C4"/>
    <mergeCell ref="D4:E4"/>
    <mergeCell ref="F4:G4"/>
    <mergeCell ref="H4:I4"/>
    <mergeCell ref="V4:W4"/>
    <mergeCell ref="X4:Y4"/>
    <mergeCell ref="Z4:AA4"/>
    <mergeCell ref="AB4:AC4"/>
    <mergeCell ref="A36:AA36"/>
    <mergeCell ref="J4:K4"/>
    <mergeCell ref="L4:M4"/>
    <mergeCell ref="N4:O4"/>
    <mergeCell ref="P4:Q4"/>
    <mergeCell ref="R4:S4"/>
    <mergeCell ref="T4:U4"/>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B38:AC38"/>
    <mergeCell ref="A71:AA71"/>
    <mergeCell ref="A74:V74"/>
    <mergeCell ref="N38:O38"/>
    <mergeCell ref="P38:Q38"/>
    <mergeCell ref="R38:S38"/>
    <mergeCell ref="T38:U38"/>
    <mergeCell ref="V38:W38"/>
    <mergeCell ref="X38:Y38"/>
    <mergeCell ref="A37:A39"/>
    <mergeCell ref="B37:C37"/>
    <mergeCell ref="D37:E37"/>
    <mergeCell ref="F37:G37"/>
    <mergeCell ref="H37:I37"/>
    <mergeCell ref="V37:W37"/>
    <mergeCell ref="X37:Y37"/>
    <mergeCell ref="Z37:AA37"/>
  </mergeCells>
  <phoneticPr fontId="5"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A261-9821-4EBF-B6DC-7ECCD5F549E9}">
  <sheetPr codeName="工作表3"/>
  <dimension ref="A1:I38"/>
  <sheetViews>
    <sheetView workbookViewId="0">
      <pane xSplit="2" ySplit="3" topLeftCell="C4" activePane="bottomRight" state="frozen"/>
      <selection pane="topRight" activeCell="C1" sqref="C1"/>
      <selection pane="bottomLeft" activeCell="A4" sqref="A4"/>
      <selection pane="bottomRight" sqref="A1:H1"/>
    </sheetView>
  </sheetViews>
  <sheetFormatPr defaultRowHeight="17"/>
  <cols>
    <col min="2" max="2" width="7.26953125" customWidth="1"/>
    <col min="3" max="3" width="23.6328125" customWidth="1"/>
    <col min="4" max="4" width="13.453125" customWidth="1"/>
    <col min="5" max="5" width="10.90625" customWidth="1"/>
    <col min="6" max="6" width="10.08984375" customWidth="1"/>
    <col min="7" max="7" width="23.81640625" customWidth="1"/>
    <col min="8" max="8" width="14.7265625" customWidth="1"/>
  </cols>
  <sheetData>
    <row r="1" spans="1:9" ht="27.5">
      <c r="A1" s="487" t="s">
        <v>523</v>
      </c>
      <c r="B1" s="487"/>
      <c r="C1" s="487"/>
      <c r="D1" s="487"/>
      <c r="E1" s="487"/>
      <c r="F1" s="487"/>
      <c r="G1" s="487"/>
      <c r="H1" s="487"/>
    </row>
    <row r="2" spans="1:9" ht="17.5" thickBot="1">
      <c r="A2" s="90" t="s">
        <v>512</v>
      </c>
    </row>
    <row r="3" spans="1:9" ht="52" thickTop="1" thickBot="1">
      <c r="A3" s="82" t="s">
        <v>0</v>
      </c>
      <c r="B3" s="83" t="s">
        <v>1</v>
      </c>
      <c r="C3" s="83" t="s">
        <v>452</v>
      </c>
      <c r="D3" s="84" t="s">
        <v>453</v>
      </c>
      <c r="E3" s="83" t="s">
        <v>0</v>
      </c>
      <c r="F3" s="83" t="s">
        <v>1</v>
      </c>
      <c r="G3" s="83" t="s">
        <v>452</v>
      </c>
      <c r="H3" s="85" t="s">
        <v>453</v>
      </c>
      <c r="I3" s="86"/>
    </row>
    <row r="4" spans="1:9" ht="17.5" thickBot="1">
      <c r="A4" s="319" t="s">
        <v>190</v>
      </c>
      <c r="B4" s="87">
        <v>1</v>
      </c>
      <c r="C4" s="87" t="s">
        <v>67</v>
      </c>
      <c r="D4" s="320" t="s">
        <v>191</v>
      </c>
      <c r="E4" s="87" t="s">
        <v>68</v>
      </c>
      <c r="F4" s="87">
        <v>35</v>
      </c>
      <c r="G4" s="87" t="s">
        <v>69</v>
      </c>
      <c r="H4" s="88" t="s">
        <v>192</v>
      </c>
      <c r="I4" s="86"/>
    </row>
    <row r="5" spans="1:9" ht="17.5" thickBot="1">
      <c r="A5" s="321"/>
      <c r="B5" s="87">
        <v>2</v>
      </c>
      <c r="C5" s="87" t="s">
        <v>70</v>
      </c>
      <c r="D5" s="320" t="s">
        <v>193</v>
      </c>
      <c r="E5" s="322"/>
      <c r="F5" s="87">
        <v>36</v>
      </c>
      <c r="G5" s="87" t="s">
        <v>71</v>
      </c>
      <c r="H5" s="88" t="s">
        <v>194</v>
      </c>
      <c r="I5" s="86"/>
    </row>
    <row r="6" spans="1:9" ht="17.5" thickBot="1">
      <c r="A6" s="321"/>
      <c r="B6" s="87">
        <v>3</v>
      </c>
      <c r="C6" s="87" t="s">
        <v>72</v>
      </c>
      <c r="D6" s="320" t="s">
        <v>195</v>
      </c>
      <c r="E6" s="322"/>
      <c r="F6" s="87">
        <v>37</v>
      </c>
      <c r="G6" s="87" t="s">
        <v>73</v>
      </c>
      <c r="H6" s="88" t="s">
        <v>196</v>
      </c>
      <c r="I6" s="86"/>
    </row>
    <row r="7" spans="1:9" ht="17.5" thickBot="1">
      <c r="A7" s="321"/>
      <c r="B7" s="87">
        <v>4</v>
      </c>
      <c r="C7" s="87" t="s">
        <v>74</v>
      </c>
      <c r="D7" s="320" t="s">
        <v>197</v>
      </c>
      <c r="E7" s="322"/>
      <c r="F7" s="87">
        <v>38</v>
      </c>
      <c r="G7" s="87" t="s">
        <v>75</v>
      </c>
      <c r="H7" s="88" t="s">
        <v>198</v>
      </c>
      <c r="I7" s="86"/>
    </row>
    <row r="8" spans="1:9" ht="17.5" thickBot="1">
      <c r="A8" s="321"/>
      <c r="B8" s="87">
        <v>5</v>
      </c>
      <c r="C8" s="87" t="s">
        <v>76</v>
      </c>
      <c r="D8" s="320" t="s">
        <v>199</v>
      </c>
      <c r="E8" s="322"/>
      <c r="F8" s="87">
        <v>39</v>
      </c>
      <c r="G8" s="87" t="s">
        <v>77</v>
      </c>
      <c r="H8" s="88" t="s">
        <v>200</v>
      </c>
      <c r="I8" s="86"/>
    </row>
    <row r="9" spans="1:9" ht="17.5" thickBot="1">
      <c r="A9" s="319" t="s">
        <v>201</v>
      </c>
      <c r="B9" s="87">
        <v>6</v>
      </c>
      <c r="C9" s="87" t="s">
        <v>78</v>
      </c>
      <c r="D9" s="320" t="s">
        <v>202</v>
      </c>
      <c r="E9" s="87" t="s">
        <v>79</v>
      </c>
      <c r="F9" s="87">
        <v>40</v>
      </c>
      <c r="G9" s="87" t="s">
        <v>80</v>
      </c>
      <c r="H9" s="88" t="s">
        <v>203</v>
      </c>
      <c r="I9" s="86"/>
    </row>
    <row r="10" spans="1:9" ht="17.5" thickBot="1">
      <c r="A10" s="321"/>
      <c r="B10" s="87">
        <v>7</v>
      </c>
      <c r="C10" s="87" t="s">
        <v>81</v>
      </c>
      <c r="D10" s="320" t="s">
        <v>204</v>
      </c>
      <c r="E10" s="322"/>
      <c r="F10" s="87">
        <v>41</v>
      </c>
      <c r="G10" s="87" t="s">
        <v>82</v>
      </c>
      <c r="H10" s="88" t="s">
        <v>205</v>
      </c>
      <c r="I10" s="86"/>
    </row>
    <row r="11" spans="1:9" ht="17.5" thickBot="1">
      <c r="A11" s="321"/>
      <c r="B11" s="87">
        <v>8</v>
      </c>
      <c r="C11" s="87" t="s">
        <v>206</v>
      </c>
      <c r="D11" s="320" t="s">
        <v>207</v>
      </c>
      <c r="E11" s="322"/>
      <c r="F11" s="87">
        <v>42</v>
      </c>
      <c r="G11" s="87" t="s">
        <v>83</v>
      </c>
      <c r="H11" s="88" t="s">
        <v>208</v>
      </c>
      <c r="I11" s="86"/>
    </row>
    <row r="12" spans="1:9" ht="17.5" thickBot="1">
      <c r="A12" s="321"/>
      <c r="B12" s="87">
        <v>9</v>
      </c>
      <c r="C12" s="87" t="s">
        <v>4</v>
      </c>
      <c r="D12" s="320" t="s">
        <v>5</v>
      </c>
      <c r="E12" s="322"/>
      <c r="F12" s="87">
        <v>43</v>
      </c>
      <c r="G12" s="87" t="s">
        <v>84</v>
      </c>
      <c r="H12" s="88" t="s">
        <v>209</v>
      </c>
      <c r="I12" s="86"/>
    </row>
    <row r="13" spans="1:9" ht="17.5" thickBot="1">
      <c r="A13" s="319"/>
      <c r="B13" s="87">
        <v>10</v>
      </c>
      <c r="C13" s="87" t="s">
        <v>85</v>
      </c>
      <c r="D13" s="320" t="s">
        <v>210</v>
      </c>
      <c r="E13" s="322"/>
      <c r="F13" s="87">
        <v>44</v>
      </c>
      <c r="G13" s="87" t="s">
        <v>86</v>
      </c>
      <c r="H13" s="88" t="s">
        <v>211</v>
      </c>
      <c r="I13" s="86"/>
    </row>
    <row r="14" spans="1:9" ht="17.5" thickBot="1">
      <c r="A14" s="319" t="s">
        <v>87</v>
      </c>
      <c r="B14" s="87">
        <v>11</v>
      </c>
      <c r="C14" s="87" t="s">
        <v>88</v>
      </c>
      <c r="D14" s="320" t="s">
        <v>212</v>
      </c>
      <c r="E14" s="87" t="s">
        <v>89</v>
      </c>
      <c r="F14" s="87">
        <v>45</v>
      </c>
      <c r="G14" s="87" t="s">
        <v>90</v>
      </c>
      <c r="H14" s="88" t="s">
        <v>213</v>
      </c>
      <c r="I14" s="86"/>
    </row>
    <row r="15" spans="1:9" ht="17.5" thickBot="1">
      <c r="A15" s="319"/>
      <c r="B15" s="87">
        <v>12</v>
      </c>
      <c r="C15" s="87" t="s">
        <v>91</v>
      </c>
      <c r="D15" s="320" t="s">
        <v>214</v>
      </c>
      <c r="E15" s="322"/>
      <c r="F15" s="87">
        <v>46</v>
      </c>
      <c r="G15" s="87" t="s">
        <v>92</v>
      </c>
      <c r="H15" s="88" t="s">
        <v>215</v>
      </c>
      <c r="I15" s="86"/>
    </row>
    <row r="16" spans="1:9" ht="17.5" thickBot="1">
      <c r="A16" s="319"/>
      <c r="B16" s="87">
        <v>13</v>
      </c>
      <c r="C16" s="87" t="s">
        <v>6</v>
      </c>
      <c r="D16" s="320" t="s">
        <v>7</v>
      </c>
      <c r="E16" s="322"/>
      <c r="F16" s="87">
        <v>47</v>
      </c>
      <c r="G16" s="87" t="s">
        <v>93</v>
      </c>
      <c r="H16" s="88" t="s">
        <v>216</v>
      </c>
      <c r="I16" s="86"/>
    </row>
    <row r="17" spans="1:9" ht="17.5" thickBot="1">
      <c r="A17" s="321"/>
      <c r="B17" s="87">
        <v>14</v>
      </c>
      <c r="C17" s="87" t="s">
        <v>94</v>
      </c>
      <c r="D17" s="320" t="s">
        <v>217</v>
      </c>
      <c r="E17" s="322"/>
      <c r="F17" s="87">
        <v>48</v>
      </c>
      <c r="G17" s="87" t="s">
        <v>95</v>
      </c>
      <c r="H17" s="88" t="s">
        <v>218</v>
      </c>
      <c r="I17" s="86"/>
    </row>
    <row r="18" spans="1:9" ht="17.5" thickBot="1">
      <c r="A18" s="321"/>
      <c r="B18" s="87">
        <v>15</v>
      </c>
      <c r="C18" s="87" t="s">
        <v>96</v>
      </c>
      <c r="D18" s="320" t="s">
        <v>219</v>
      </c>
      <c r="E18" s="87" t="s">
        <v>8</v>
      </c>
      <c r="F18" s="87">
        <v>49</v>
      </c>
      <c r="G18" s="87" t="s">
        <v>97</v>
      </c>
      <c r="H18" s="88" t="s">
        <v>220</v>
      </c>
      <c r="I18" s="86"/>
    </row>
    <row r="19" spans="1:9" ht="17.5" thickBot="1">
      <c r="A19" s="321"/>
      <c r="B19" s="87">
        <v>16</v>
      </c>
      <c r="C19" s="87" t="s">
        <v>98</v>
      </c>
      <c r="D19" s="320" t="s">
        <v>221</v>
      </c>
      <c r="E19" s="322"/>
      <c r="F19" s="87">
        <v>50</v>
      </c>
      <c r="G19" s="87" t="s">
        <v>99</v>
      </c>
      <c r="H19" s="88" t="s">
        <v>222</v>
      </c>
      <c r="I19" s="86"/>
    </row>
    <row r="20" spans="1:9" ht="17.5" thickBot="1">
      <c r="A20" s="321"/>
      <c r="B20" s="87">
        <v>17</v>
      </c>
      <c r="C20" s="87" t="s">
        <v>100</v>
      </c>
      <c r="D20" s="320" t="s">
        <v>223</v>
      </c>
      <c r="E20" s="322"/>
      <c r="F20" s="87">
        <v>51</v>
      </c>
      <c r="G20" s="87" t="s">
        <v>224</v>
      </c>
      <c r="H20" s="88" t="s">
        <v>225</v>
      </c>
      <c r="I20" s="86"/>
    </row>
    <row r="21" spans="1:9" ht="17.5" thickBot="1">
      <c r="A21" s="321"/>
      <c r="B21" s="87">
        <v>18</v>
      </c>
      <c r="C21" s="87" t="s">
        <v>127</v>
      </c>
      <c r="D21" s="320" t="s">
        <v>226</v>
      </c>
      <c r="E21" s="322"/>
      <c r="F21" s="87">
        <v>52</v>
      </c>
      <c r="G21" s="87" t="s">
        <v>101</v>
      </c>
      <c r="H21" s="88" t="s">
        <v>227</v>
      </c>
      <c r="I21" s="86"/>
    </row>
    <row r="22" spans="1:9" ht="17.5" thickBot="1">
      <c r="A22" s="321"/>
      <c r="B22" s="87">
        <v>19</v>
      </c>
      <c r="C22" s="87" t="s">
        <v>228</v>
      </c>
      <c r="D22" s="320" t="s">
        <v>229</v>
      </c>
      <c r="E22" s="322"/>
      <c r="F22" s="87">
        <v>53</v>
      </c>
      <c r="G22" s="87" t="s">
        <v>102</v>
      </c>
      <c r="H22" s="88" t="s">
        <v>230</v>
      </c>
      <c r="I22" s="86"/>
    </row>
    <row r="23" spans="1:9" ht="17.5" thickBot="1">
      <c r="A23" s="319" t="s">
        <v>10</v>
      </c>
      <c r="B23" s="87">
        <v>20</v>
      </c>
      <c r="C23" s="87" t="s">
        <v>231</v>
      </c>
      <c r="D23" s="320" t="s">
        <v>232</v>
      </c>
      <c r="E23" s="87" t="s">
        <v>9</v>
      </c>
      <c r="F23" s="87">
        <v>54</v>
      </c>
      <c r="G23" s="87" t="s">
        <v>103</v>
      </c>
      <c r="H23" s="88" t="s">
        <v>233</v>
      </c>
      <c r="I23" s="86"/>
    </row>
    <row r="24" spans="1:9" ht="17.5" thickBot="1">
      <c r="A24" s="319"/>
      <c r="B24" s="87">
        <v>21</v>
      </c>
      <c r="C24" s="87" t="s">
        <v>104</v>
      </c>
      <c r="D24" s="320" t="s">
        <v>234</v>
      </c>
      <c r="E24" s="87"/>
      <c r="F24" s="87">
        <v>55</v>
      </c>
      <c r="G24" s="87" t="s">
        <v>105</v>
      </c>
      <c r="H24" s="88" t="s">
        <v>235</v>
      </c>
      <c r="I24" s="86"/>
    </row>
    <row r="25" spans="1:9" ht="17.5" thickBot="1">
      <c r="A25" s="319"/>
      <c r="B25" s="87">
        <v>22</v>
      </c>
      <c r="C25" s="87" t="s">
        <v>106</v>
      </c>
      <c r="D25" s="320" t="s">
        <v>236</v>
      </c>
      <c r="E25" s="87"/>
      <c r="F25" s="87">
        <v>56</v>
      </c>
      <c r="G25" s="87" t="s">
        <v>107</v>
      </c>
      <c r="H25" s="88" t="s">
        <v>237</v>
      </c>
      <c r="I25" s="86"/>
    </row>
    <row r="26" spans="1:9" ht="17.5" thickBot="1">
      <c r="A26" s="321"/>
      <c r="B26" s="87">
        <v>23</v>
      </c>
      <c r="C26" s="87" t="s">
        <v>108</v>
      </c>
      <c r="D26" s="320" t="s">
        <v>238</v>
      </c>
      <c r="E26" s="322"/>
      <c r="F26" s="87">
        <v>57</v>
      </c>
      <c r="G26" s="87" t="s">
        <v>109</v>
      </c>
      <c r="H26" s="88" t="s">
        <v>239</v>
      </c>
      <c r="I26" s="86"/>
    </row>
    <row r="27" spans="1:9" ht="17.5" thickBot="1">
      <c r="A27" s="321"/>
      <c r="B27" s="87">
        <v>24</v>
      </c>
      <c r="C27" s="87" t="s">
        <v>110</v>
      </c>
      <c r="D27" s="320" t="s">
        <v>240</v>
      </c>
      <c r="E27" s="322"/>
      <c r="F27" s="87">
        <v>58</v>
      </c>
      <c r="G27" s="87" t="s">
        <v>111</v>
      </c>
      <c r="H27" s="88" t="s">
        <v>241</v>
      </c>
      <c r="I27" s="86"/>
    </row>
    <row r="28" spans="1:9" ht="17.5" thickBot="1">
      <c r="A28" s="319" t="s">
        <v>11</v>
      </c>
      <c r="B28" s="87">
        <v>25</v>
      </c>
      <c r="C28" s="87" t="s">
        <v>112</v>
      </c>
      <c r="D28" s="320" t="s">
        <v>242</v>
      </c>
      <c r="E28" s="322"/>
      <c r="F28" s="87">
        <v>59</v>
      </c>
      <c r="G28" s="87" t="s">
        <v>113</v>
      </c>
      <c r="H28" s="88" t="s">
        <v>243</v>
      </c>
      <c r="I28" s="86"/>
    </row>
    <row r="29" spans="1:9" ht="17.5" thickBot="1">
      <c r="A29" s="319"/>
      <c r="B29" s="87">
        <v>26</v>
      </c>
      <c r="C29" s="87" t="s">
        <v>114</v>
      </c>
      <c r="D29" s="320" t="s">
        <v>244</v>
      </c>
      <c r="E29" s="322"/>
      <c r="F29" s="87">
        <v>60</v>
      </c>
      <c r="G29" s="87" t="s">
        <v>115</v>
      </c>
      <c r="H29" s="88" t="s">
        <v>245</v>
      </c>
      <c r="I29" s="86"/>
    </row>
    <row r="30" spans="1:9" ht="17.5" thickBot="1">
      <c r="A30" s="319"/>
      <c r="B30" s="87">
        <v>27</v>
      </c>
      <c r="C30" s="87" t="s">
        <v>116</v>
      </c>
      <c r="D30" s="320" t="s">
        <v>246</v>
      </c>
      <c r="E30" s="322"/>
      <c r="F30" s="87">
        <v>61</v>
      </c>
      <c r="G30" s="87" t="s">
        <v>117</v>
      </c>
      <c r="H30" s="88" t="s">
        <v>12</v>
      </c>
      <c r="I30" s="89"/>
    </row>
    <row r="31" spans="1:9" ht="17.5" thickBot="1">
      <c r="A31" s="319"/>
      <c r="B31" s="87">
        <v>28</v>
      </c>
      <c r="C31" s="87" t="s">
        <v>118</v>
      </c>
      <c r="D31" s="320" t="s">
        <v>247</v>
      </c>
      <c r="E31" s="488" t="s">
        <v>457</v>
      </c>
      <c r="F31" s="489"/>
      <c r="G31" s="489"/>
      <c r="H31" s="489"/>
      <c r="I31" s="490"/>
    </row>
    <row r="32" spans="1:9" ht="17.5" thickBot="1">
      <c r="A32" s="321"/>
      <c r="B32" s="87">
        <v>29</v>
      </c>
      <c r="C32" s="87" t="s">
        <v>121</v>
      </c>
      <c r="D32" s="320" t="s">
        <v>248</v>
      </c>
      <c r="E32" s="491" t="s">
        <v>458</v>
      </c>
      <c r="F32" s="492"/>
      <c r="G32" s="492"/>
      <c r="H32" s="492"/>
      <c r="I32" s="493"/>
    </row>
    <row r="33" spans="1:9" ht="17.5" thickBot="1">
      <c r="A33" s="319" t="s">
        <v>13</v>
      </c>
      <c r="B33" s="87">
        <v>30</v>
      </c>
      <c r="C33" s="87" t="s">
        <v>122</v>
      </c>
      <c r="D33" s="320" t="s">
        <v>249</v>
      </c>
      <c r="E33" s="491" t="s">
        <v>459</v>
      </c>
      <c r="F33" s="492"/>
      <c r="G33" s="492"/>
      <c r="H33" s="492"/>
      <c r="I33" s="493"/>
    </row>
    <row r="34" spans="1:9" ht="17.5" thickBot="1">
      <c r="A34" s="319"/>
      <c r="B34" s="87">
        <v>31</v>
      </c>
      <c r="C34" s="87" t="s">
        <v>123</v>
      </c>
      <c r="D34" s="320" t="s">
        <v>250</v>
      </c>
      <c r="E34" s="494"/>
      <c r="F34" s="495"/>
      <c r="G34" s="495"/>
      <c r="H34" s="495"/>
      <c r="I34" s="496"/>
    </row>
    <row r="35" spans="1:9" ht="17.5" thickBot="1">
      <c r="A35" s="319"/>
      <c r="B35" s="87">
        <v>32</v>
      </c>
      <c r="C35" s="87" t="s">
        <v>124</v>
      </c>
      <c r="D35" s="320" t="s">
        <v>251</v>
      </c>
      <c r="E35" s="494"/>
      <c r="F35" s="495"/>
      <c r="G35" s="495"/>
      <c r="H35" s="495"/>
      <c r="I35" s="496"/>
    </row>
    <row r="36" spans="1:9" ht="17.5" thickBot="1">
      <c r="A36" s="319"/>
      <c r="B36" s="87">
        <v>33</v>
      </c>
      <c r="C36" s="87" t="s">
        <v>125</v>
      </c>
      <c r="D36" s="320" t="s">
        <v>252</v>
      </c>
      <c r="E36" s="494"/>
      <c r="F36" s="495"/>
      <c r="G36" s="495"/>
      <c r="H36" s="495"/>
      <c r="I36" s="496"/>
    </row>
    <row r="37" spans="1:9" ht="17.5" thickBot="1">
      <c r="A37" s="323"/>
      <c r="B37" s="324">
        <v>34</v>
      </c>
      <c r="C37" s="324" t="s">
        <v>126</v>
      </c>
      <c r="D37" s="325" t="s">
        <v>253</v>
      </c>
      <c r="E37" s="484"/>
      <c r="F37" s="485"/>
      <c r="G37" s="485"/>
      <c r="H37" s="485"/>
      <c r="I37" s="486"/>
    </row>
    <row r="38" spans="1:9" ht="17.5" thickTop="1">
      <c r="A38" s="326"/>
    </row>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02DC-5A06-4915-AC79-03043B5AC803}">
  <sheetPr codeName="工作表4"/>
  <dimension ref="A1:AE74"/>
  <sheetViews>
    <sheetView topLeftCell="A46" workbookViewId="0">
      <selection activeCell="Q61" sqref="Q61"/>
    </sheetView>
  </sheetViews>
  <sheetFormatPr defaultColWidth="9" defaultRowHeight="17"/>
  <cols>
    <col min="1" max="1" width="8.90625" style="53" customWidth="1"/>
    <col min="2" max="2" width="6" style="53" customWidth="1"/>
    <col min="3" max="3" width="7.26953125" style="53" customWidth="1"/>
    <col min="4" max="29" width="6" style="53" customWidth="1"/>
    <col min="30" max="30" width="3.26953125" style="53" customWidth="1"/>
    <col min="31" max="31" width="10.453125" style="53" customWidth="1"/>
    <col min="32" max="256" width="9" style="53"/>
    <col min="257" max="257" width="8.90625" style="53" customWidth="1"/>
    <col min="258" max="258" width="6" style="53" customWidth="1"/>
    <col min="259" max="259" width="7.26953125" style="53" customWidth="1"/>
    <col min="260" max="285" width="6" style="53" customWidth="1"/>
    <col min="286" max="286" width="3.26953125" style="53" customWidth="1"/>
    <col min="287" max="287" width="10.453125" style="53" customWidth="1"/>
    <col min="288" max="512" width="9" style="53"/>
    <col min="513" max="513" width="8.90625" style="53" customWidth="1"/>
    <col min="514" max="514" width="6" style="53" customWidth="1"/>
    <col min="515" max="515" width="7.26953125" style="53" customWidth="1"/>
    <col min="516" max="541" width="6" style="53" customWidth="1"/>
    <col min="542" max="542" width="3.26953125" style="53" customWidth="1"/>
    <col min="543" max="543" width="10.453125" style="53" customWidth="1"/>
    <col min="544" max="768" width="9" style="53"/>
    <col min="769" max="769" width="8.90625" style="53" customWidth="1"/>
    <col min="770" max="770" width="6" style="53" customWidth="1"/>
    <col min="771" max="771" width="7.26953125" style="53" customWidth="1"/>
    <col min="772" max="797" width="6" style="53" customWidth="1"/>
    <col min="798" max="798" width="3.26953125" style="53" customWidth="1"/>
    <col min="799" max="799" width="10.453125" style="53" customWidth="1"/>
    <col min="800" max="1024" width="9" style="53"/>
    <col min="1025" max="1025" width="8.90625" style="53" customWidth="1"/>
    <col min="1026" max="1026" width="6" style="53" customWidth="1"/>
    <col min="1027" max="1027" width="7.26953125" style="53" customWidth="1"/>
    <col min="1028" max="1053" width="6" style="53" customWidth="1"/>
    <col min="1054" max="1054" width="3.26953125" style="53" customWidth="1"/>
    <col min="1055" max="1055" width="10.453125" style="53" customWidth="1"/>
    <col min="1056" max="1280" width="9" style="53"/>
    <col min="1281" max="1281" width="8.90625" style="53" customWidth="1"/>
    <col min="1282" max="1282" width="6" style="53" customWidth="1"/>
    <col min="1283" max="1283" width="7.26953125" style="53" customWidth="1"/>
    <col min="1284" max="1309" width="6" style="53" customWidth="1"/>
    <col min="1310" max="1310" width="3.26953125" style="53" customWidth="1"/>
    <col min="1311" max="1311" width="10.453125" style="53" customWidth="1"/>
    <col min="1312" max="1536" width="9" style="53"/>
    <col min="1537" max="1537" width="8.90625" style="53" customWidth="1"/>
    <col min="1538" max="1538" width="6" style="53" customWidth="1"/>
    <col min="1539" max="1539" width="7.26953125" style="53" customWidth="1"/>
    <col min="1540" max="1565" width="6" style="53" customWidth="1"/>
    <col min="1566" max="1566" width="3.26953125" style="53" customWidth="1"/>
    <col min="1567" max="1567" width="10.453125" style="53" customWidth="1"/>
    <col min="1568" max="1792" width="9" style="53"/>
    <col min="1793" max="1793" width="8.90625" style="53" customWidth="1"/>
    <col min="1794" max="1794" width="6" style="53" customWidth="1"/>
    <col min="1795" max="1795" width="7.26953125" style="53" customWidth="1"/>
    <col min="1796" max="1821" width="6" style="53" customWidth="1"/>
    <col min="1822" max="1822" width="3.26953125" style="53" customWidth="1"/>
    <col min="1823" max="1823" width="10.453125" style="53" customWidth="1"/>
    <col min="1824" max="2048" width="9" style="53"/>
    <col min="2049" max="2049" width="8.90625" style="53" customWidth="1"/>
    <col min="2050" max="2050" width="6" style="53" customWidth="1"/>
    <col min="2051" max="2051" width="7.26953125" style="53" customWidth="1"/>
    <col min="2052" max="2077" width="6" style="53" customWidth="1"/>
    <col min="2078" max="2078" width="3.26953125" style="53" customWidth="1"/>
    <col min="2079" max="2079" width="10.453125" style="53" customWidth="1"/>
    <col min="2080" max="2304" width="9" style="53"/>
    <col min="2305" max="2305" width="8.90625" style="53" customWidth="1"/>
    <col min="2306" max="2306" width="6" style="53" customWidth="1"/>
    <col min="2307" max="2307" width="7.26953125" style="53" customWidth="1"/>
    <col min="2308" max="2333" width="6" style="53" customWidth="1"/>
    <col min="2334" max="2334" width="3.26953125" style="53" customWidth="1"/>
    <col min="2335" max="2335" width="10.453125" style="53" customWidth="1"/>
    <col min="2336" max="2560" width="9" style="53"/>
    <col min="2561" max="2561" width="8.90625" style="53" customWidth="1"/>
    <col min="2562" max="2562" width="6" style="53" customWidth="1"/>
    <col min="2563" max="2563" width="7.26953125" style="53" customWidth="1"/>
    <col min="2564" max="2589" width="6" style="53" customWidth="1"/>
    <col min="2590" max="2590" width="3.26953125" style="53" customWidth="1"/>
    <col min="2591" max="2591" width="10.453125" style="53" customWidth="1"/>
    <col min="2592" max="2816" width="9" style="53"/>
    <col min="2817" max="2817" width="8.90625" style="53" customWidth="1"/>
    <col min="2818" max="2818" width="6" style="53" customWidth="1"/>
    <col min="2819" max="2819" width="7.26953125" style="53" customWidth="1"/>
    <col min="2820" max="2845" width="6" style="53" customWidth="1"/>
    <col min="2846" max="2846" width="3.26953125" style="53" customWidth="1"/>
    <col min="2847" max="2847" width="10.453125" style="53" customWidth="1"/>
    <col min="2848" max="3072" width="9" style="53"/>
    <col min="3073" max="3073" width="8.90625" style="53" customWidth="1"/>
    <col min="3074" max="3074" width="6" style="53" customWidth="1"/>
    <col min="3075" max="3075" width="7.26953125" style="53" customWidth="1"/>
    <col min="3076" max="3101" width="6" style="53" customWidth="1"/>
    <col min="3102" max="3102" width="3.26953125" style="53" customWidth="1"/>
    <col min="3103" max="3103" width="10.453125" style="53" customWidth="1"/>
    <col min="3104" max="3328" width="9" style="53"/>
    <col min="3329" max="3329" width="8.90625" style="53" customWidth="1"/>
    <col min="3330" max="3330" width="6" style="53" customWidth="1"/>
    <col min="3331" max="3331" width="7.26953125" style="53" customWidth="1"/>
    <col min="3332" max="3357" width="6" style="53" customWidth="1"/>
    <col min="3358" max="3358" width="3.26953125" style="53" customWidth="1"/>
    <col min="3359" max="3359" width="10.453125" style="53" customWidth="1"/>
    <col min="3360" max="3584" width="9" style="53"/>
    <col min="3585" max="3585" width="8.90625" style="53" customWidth="1"/>
    <col min="3586" max="3586" width="6" style="53" customWidth="1"/>
    <col min="3587" max="3587" width="7.26953125" style="53" customWidth="1"/>
    <col min="3588" max="3613" width="6" style="53" customWidth="1"/>
    <col min="3614" max="3614" width="3.26953125" style="53" customWidth="1"/>
    <col min="3615" max="3615" width="10.453125" style="53" customWidth="1"/>
    <col min="3616" max="3840" width="9" style="53"/>
    <col min="3841" max="3841" width="8.90625" style="53" customWidth="1"/>
    <col min="3842" max="3842" width="6" style="53" customWidth="1"/>
    <col min="3843" max="3843" width="7.26953125" style="53" customWidth="1"/>
    <col min="3844" max="3869" width="6" style="53" customWidth="1"/>
    <col min="3870" max="3870" width="3.26953125" style="53" customWidth="1"/>
    <col min="3871" max="3871" width="10.453125" style="53" customWidth="1"/>
    <col min="3872" max="4096" width="9" style="53"/>
    <col min="4097" max="4097" width="8.90625" style="53" customWidth="1"/>
    <col min="4098" max="4098" width="6" style="53" customWidth="1"/>
    <col min="4099" max="4099" width="7.26953125" style="53" customWidth="1"/>
    <col min="4100" max="4125" width="6" style="53" customWidth="1"/>
    <col min="4126" max="4126" width="3.26953125" style="53" customWidth="1"/>
    <col min="4127" max="4127" width="10.453125" style="53" customWidth="1"/>
    <col min="4128" max="4352" width="9" style="53"/>
    <col min="4353" max="4353" width="8.90625" style="53" customWidth="1"/>
    <col min="4354" max="4354" width="6" style="53" customWidth="1"/>
    <col min="4355" max="4355" width="7.26953125" style="53" customWidth="1"/>
    <col min="4356" max="4381" width="6" style="53" customWidth="1"/>
    <col min="4382" max="4382" width="3.26953125" style="53" customWidth="1"/>
    <col min="4383" max="4383" width="10.453125" style="53" customWidth="1"/>
    <col min="4384" max="4608" width="9" style="53"/>
    <col min="4609" max="4609" width="8.90625" style="53" customWidth="1"/>
    <col min="4610" max="4610" width="6" style="53" customWidth="1"/>
    <col min="4611" max="4611" width="7.26953125" style="53" customWidth="1"/>
    <col min="4612" max="4637" width="6" style="53" customWidth="1"/>
    <col min="4638" max="4638" width="3.26953125" style="53" customWidth="1"/>
    <col min="4639" max="4639" width="10.453125" style="53" customWidth="1"/>
    <col min="4640" max="4864" width="9" style="53"/>
    <col min="4865" max="4865" width="8.90625" style="53" customWidth="1"/>
    <col min="4866" max="4866" width="6" style="53" customWidth="1"/>
    <col min="4867" max="4867" width="7.26953125" style="53" customWidth="1"/>
    <col min="4868" max="4893" width="6" style="53" customWidth="1"/>
    <col min="4894" max="4894" width="3.26953125" style="53" customWidth="1"/>
    <col min="4895" max="4895" width="10.453125" style="53" customWidth="1"/>
    <col min="4896" max="5120" width="9" style="53"/>
    <col min="5121" max="5121" width="8.90625" style="53" customWidth="1"/>
    <col min="5122" max="5122" width="6" style="53" customWidth="1"/>
    <col min="5123" max="5123" width="7.26953125" style="53" customWidth="1"/>
    <col min="5124" max="5149" width="6" style="53" customWidth="1"/>
    <col min="5150" max="5150" width="3.26953125" style="53" customWidth="1"/>
    <col min="5151" max="5151" width="10.453125" style="53" customWidth="1"/>
    <col min="5152" max="5376" width="9" style="53"/>
    <col min="5377" max="5377" width="8.90625" style="53" customWidth="1"/>
    <col min="5378" max="5378" width="6" style="53" customWidth="1"/>
    <col min="5379" max="5379" width="7.26953125" style="53" customWidth="1"/>
    <col min="5380" max="5405" width="6" style="53" customWidth="1"/>
    <col min="5406" max="5406" width="3.26953125" style="53" customWidth="1"/>
    <col min="5407" max="5407" width="10.453125" style="53" customWidth="1"/>
    <col min="5408" max="5632" width="9" style="53"/>
    <col min="5633" max="5633" width="8.90625" style="53" customWidth="1"/>
    <col min="5634" max="5634" width="6" style="53" customWidth="1"/>
    <col min="5635" max="5635" width="7.26953125" style="53" customWidth="1"/>
    <col min="5636" max="5661" width="6" style="53" customWidth="1"/>
    <col min="5662" max="5662" width="3.26953125" style="53" customWidth="1"/>
    <col min="5663" max="5663" width="10.453125" style="53" customWidth="1"/>
    <col min="5664" max="5888" width="9" style="53"/>
    <col min="5889" max="5889" width="8.90625" style="53" customWidth="1"/>
    <col min="5890" max="5890" width="6" style="53" customWidth="1"/>
    <col min="5891" max="5891" width="7.26953125" style="53" customWidth="1"/>
    <col min="5892" max="5917" width="6" style="53" customWidth="1"/>
    <col min="5918" max="5918" width="3.26953125" style="53" customWidth="1"/>
    <col min="5919" max="5919" width="10.453125" style="53" customWidth="1"/>
    <col min="5920" max="6144" width="9" style="53"/>
    <col min="6145" max="6145" width="8.90625" style="53" customWidth="1"/>
    <col min="6146" max="6146" width="6" style="53" customWidth="1"/>
    <col min="6147" max="6147" width="7.26953125" style="53" customWidth="1"/>
    <col min="6148" max="6173" width="6" style="53" customWidth="1"/>
    <col min="6174" max="6174" width="3.26953125" style="53" customWidth="1"/>
    <col min="6175" max="6175" width="10.453125" style="53" customWidth="1"/>
    <col min="6176" max="6400" width="9" style="53"/>
    <col min="6401" max="6401" width="8.90625" style="53" customWidth="1"/>
    <col min="6402" max="6402" width="6" style="53" customWidth="1"/>
    <col min="6403" max="6403" width="7.26953125" style="53" customWidth="1"/>
    <col min="6404" max="6429" width="6" style="53" customWidth="1"/>
    <col min="6430" max="6430" width="3.26953125" style="53" customWidth="1"/>
    <col min="6431" max="6431" width="10.453125" style="53" customWidth="1"/>
    <col min="6432" max="6656" width="9" style="53"/>
    <col min="6657" max="6657" width="8.90625" style="53" customWidth="1"/>
    <col min="6658" max="6658" width="6" style="53" customWidth="1"/>
    <col min="6659" max="6659" width="7.26953125" style="53" customWidth="1"/>
    <col min="6660" max="6685" width="6" style="53" customWidth="1"/>
    <col min="6686" max="6686" width="3.26953125" style="53" customWidth="1"/>
    <col min="6687" max="6687" width="10.453125" style="53" customWidth="1"/>
    <col min="6688" max="6912" width="9" style="53"/>
    <col min="6913" max="6913" width="8.90625" style="53" customWidth="1"/>
    <col min="6914" max="6914" width="6" style="53" customWidth="1"/>
    <col min="6915" max="6915" width="7.26953125" style="53" customWidth="1"/>
    <col min="6916" max="6941" width="6" style="53" customWidth="1"/>
    <col min="6942" max="6942" width="3.26953125" style="53" customWidth="1"/>
    <col min="6943" max="6943" width="10.453125" style="53" customWidth="1"/>
    <col min="6944" max="7168" width="9" style="53"/>
    <col min="7169" max="7169" width="8.90625" style="53" customWidth="1"/>
    <col min="7170" max="7170" width="6" style="53" customWidth="1"/>
    <col min="7171" max="7171" width="7.26953125" style="53" customWidth="1"/>
    <col min="7172" max="7197" width="6" style="53" customWidth="1"/>
    <col min="7198" max="7198" width="3.26953125" style="53" customWidth="1"/>
    <col min="7199" max="7199" width="10.453125" style="53" customWidth="1"/>
    <col min="7200" max="7424" width="9" style="53"/>
    <col min="7425" max="7425" width="8.90625" style="53" customWidth="1"/>
    <col min="7426" max="7426" width="6" style="53" customWidth="1"/>
    <col min="7427" max="7427" width="7.26953125" style="53" customWidth="1"/>
    <col min="7428" max="7453" width="6" style="53" customWidth="1"/>
    <col min="7454" max="7454" width="3.26953125" style="53" customWidth="1"/>
    <col min="7455" max="7455" width="10.453125" style="53" customWidth="1"/>
    <col min="7456" max="7680" width="9" style="53"/>
    <col min="7681" max="7681" width="8.90625" style="53" customWidth="1"/>
    <col min="7682" max="7682" width="6" style="53" customWidth="1"/>
    <col min="7683" max="7683" width="7.26953125" style="53" customWidth="1"/>
    <col min="7684" max="7709" width="6" style="53" customWidth="1"/>
    <col min="7710" max="7710" width="3.26953125" style="53" customWidth="1"/>
    <col min="7711" max="7711" width="10.453125" style="53" customWidth="1"/>
    <col min="7712" max="7936" width="9" style="53"/>
    <col min="7937" max="7937" width="8.90625" style="53" customWidth="1"/>
    <col min="7938" max="7938" width="6" style="53" customWidth="1"/>
    <col min="7939" max="7939" width="7.26953125" style="53" customWidth="1"/>
    <col min="7940" max="7965" width="6" style="53" customWidth="1"/>
    <col min="7966" max="7966" width="3.26953125" style="53" customWidth="1"/>
    <col min="7967" max="7967" width="10.453125" style="53" customWidth="1"/>
    <col min="7968" max="8192" width="9" style="53"/>
    <col min="8193" max="8193" width="8.90625" style="53" customWidth="1"/>
    <col min="8194" max="8194" width="6" style="53" customWidth="1"/>
    <col min="8195" max="8195" width="7.26953125" style="53" customWidth="1"/>
    <col min="8196" max="8221" width="6" style="53" customWidth="1"/>
    <col min="8222" max="8222" width="3.26953125" style="53" customWidth="1"/>
    <col min="8223" max="8223" width="10.453125" style="53" customWidth="1"/>
    <col min="8224" max="8448" width="9" style="53"/>
    <col min="8449" max="8449" width="8.90625" style="53" customWidth="1"/>
    <col min="8450" max="8450" width="6" style="53" customWidth="1"/>
    <col min="8451" max="8451" width="7.26953125" style="53" customWidth="1"/>
    <col min="8452" max="8477" width="6" style="53" customWidth="1"/>
    <col min="8478" max="8478" width="3.26953125" style="53" customWidth="1"/>
    <col min="8479" max="8479" width="10.453125" style="53" customWidth="1"/>
    <col min="8480" max="8704" width="9" style="53"/>
    <col min="8705" max="8705" width="8.90625" style="53" customWidth="1"/>
    <col min="8706" max="8706" width="6" style="53" customWidth="1"/>
    <col min="8707" max="8707" width="7.26953125" style="53" customWidth="1"/>
    <col min="8708" max="8733" width="6" style="53" customWidth="1"/>
    <col min="8734" max="8734" width="3.26953125" style="53" customWidth="1"/>
    <col min="8735" max="8735" width="10.453125" style="53" customWidth="1"/>
    <col min="8736" max="8960" width="9" style="53"/>
    <col min="8961" max="8961" width="8.90625" style="53" customWidth="1"/>
    <col min="8962" max="8962" width="6" style="53" customWidth="1"/>
    <col min="8963" max="8963" width="7.26953125" style="53" customWidth="1"/>
    <col min="8964" max="8989" width="6" style="53" customWidth="1"/>
    <col min="8990" max="8990" width="3.26953125" style="53" customWidth="1"/>
    <col min="8991" max="8991" width="10.453125" style="53" customWidth="1"/>
    <col min="8992" max="9216" width="9" style="53"/>
    <col min="9217" max="9217" width="8.90625" style="53" customWidth="1"/>
    <col min="9218" max="9218" width="6" style="53" customWidth="1"/>
    <col min="9219" max="9219" width="7.26953125" style="53" customWidth="1"/>
    <col min="9220" max="9245" width="6" style="53" customWidth="1"/>
    <col min="9246" max="9246" width="3.26953125" style="53" customWidth="1"/>
    <col min="9247" max="9247" width="10.453125" style="53" customWidth="1"/>
    <col min="9248" max="9472" width="9" style="53"/>
    <col min="9473" max="9473" width="8.90625" style="53" customWidth="1"/>
    <col min="9474" max="9474" width="6" style="53" customWidth="1"/>
    <col min="9475" max="9475" width="7.26953125" style="53" customWidth="1"/>
    <col min="9476" max="9501" width="6" style="53" customWidth="1"/>
    <col min="9502" max="9502" width="3.26953125" style="53" customWidth="1"/>
    <col min="9503" max="9503" width="10.453125" style="53" customWidth="1"/>
    <col min="9504" max="9728" width="9" style="53"/>
    <col min="9729" max="9729" width="8.90625" style="53" customWidth="1"/>
    <col min="9730" max="9730" width="6" style="53" customWidth="1"/>
    <col min="9731" max="9731" width="7.26953125" style="53" customWidth="1"/>
    <col min="9732" max="9757" width="6" style="53" customWidth="1"/>
    <col min="9758" max="9758" width="3.26953125" style="53" customWidth="1"/>
    <col min="9759" max="9759" width="10.453125" style="53" customWidth="1"/>
    <col min="9760" max="9984" width="9" style="53"/>
    <col min="9985" max="9985" width="8.90625" style="53" customWidth="1"/>
    <col min="9986" max="9986" width="6" style="53" customWidth="1"/>
    <col min="9987" max="9987" width="7.26953125" style="53" customWidth="1"/>
    <col min="9988" max="10013" width="6" style="53" customWidth="1"/>
    <col min="10014" max="10014" width="3.26953125" style="53" customWidth="1"/>
    <col min="10015" max="10015" width="10.453125" style="53" customWidth="1"/>
    <col min="10016" max="10240" width="9" style="53"/>
    <col min="10241" max="10241" width="8.90625" style="53" customWidth="1"/>
    <col min="10242" max="10242" width="6" style="53" customWidth="1"/>
    <col min="10243" max="10243" width="7.26953125" style="53" customWidth="1"/>
    <col min="10244" max="10269" width="6" style="53" customWidth="1"/>
    <col min="10270" max="10270" width="3.26953125" style="53" customWidth="1"/>
    <col min="10271" max="10271" width="10.453125" style="53" customWidth="1"/>
    <col min="10272" max="10496" width="9" style="53"/>
    <col min="10497" max="10497" width="8.90625" style="53" customWidth="1"/>
    <col min="10498" max="10498" width="6" style="53" customWidth="1"/>
    <col min="10499" max="10499" width="7.26953125" style="53" customWidth="1"/>
    <col min="10500" max="10525" width="6" style="53" customWidth="1"/>
    <col min="10526" max="10526" width="3.26953125" style="53" customWidth="1"/>
    <col min="10527" max="10527" width="10.453125" style="53" customWidth="1"/>
    <col min="10528" max="10752" width="9" style="53"/>
    <col min="10753" max="10753" width="8.90625" style="53" customWidth="1"/>
    <col min="10754" max="10754" width="6" style="53" customWidth="1"/>
    <col min="10755" max="10755" width="7.26953125" style="53" customWidth="1"/>
    <col min="10756" max="10781" width="6" style="53" customWidth="1"/>
    <col min="10782" max="10782" width="3.26953125" style="53" customWidth="1"/>
    <col min="10783" max="10783" width="10.453125" style="53" customWidth="1"/>
    <col min="10784" max="11008" width="9" style="53"/>
    <col min="11009" max="11009" width="8.90625" style="53" customWidth="1"/>
    <col min="11010" max="11010" width="6" style="53" customWidth="1"/>
    <col min="11011" max="11011" width="7.26953125" style="53" customWidth="1"/>
    <col min="11012" max="11037" width="6" style="53" customWidth="1"/>
    <col min="11038" max="11038" width="3.26953125" style="53" customWidth="1"/>
    <col min="11039" max="11039" width="10.453125" style="53" customWidth="1"/>
    <col min="11040" max="11264" width="9" style="53"/>
    <col min="11265" max="11265" width="8.90625" style="53" customWidth="1"/>
    <col min="11266" max="11266" width="6" style="53" customWidth="1"/>
    <col min="11267" max="11267" width="7.26953125" style="53" customWidth="1"/>
    <col min="11268" max="11293" width="6" style="53" customWidth="1"/>
    <col min="11294" max="11294" width="3.26953125" style="53" customWidth="1"/>
    <col min="11295" max="11295" width="10.453125" style="53" customWidth="1"/>
    <col min="11296" max="11520" width="9" style="53"/>
    <col min="11521" max="11521" width="8.90625" style="53" customWidth="1"/>
    <col min="11522" max="11522" width="6" style="53" customWidth="1"/>
    <col min="11523" max="11523" width="7.26953125" style="53" customWidth="1"/>
    <col min="11524" max="11549" width="6" style="53" customWidth="1"/>
    <col min="11550" max="11550" width="3.26953125" style="53" customWidth="1"/>
    <col min="11551" max="11551" width="10.453125" style="53" customWidth="1"/>
    <col min="11552" max="11776" width="9" style="53"/>
    <col min="11777" max="11777" width="8.90625" style="53" customWidth="1"/>
    <col min="11778" max="11778" width="6" style="53" customWidth="1"/>
    <col min="11779" max="11779" width="7.26953125" style="53" customWidth="1"/>
    <col min="11780" max="11805" width="6" style="53" customWidth="1"/>
    <col min="11806" max="11806" width="3.26953125" style="53" customWidth="1"/>
    <col min="11807" max="11807" width="10.453125" style="53" customWidth="1"/>
    <col min="11808" max="12032" width="9" style="53"/>
    <col min="12033" max="12033" width="8.90625" style="53" customWidth="1"/>
    <col min="12034" max="12034" width="6" style="53" customWidth="1"/>
    <col min="12035" max="12035" width="7.26953125" style="53" customWidth="1"/>
    <col min="12036" max="12061" width="6" style="53" customWidth="1"/>
    <col min="12062" max="12062" width="3.26953125" style="53" customWidth="1"/>
    <col min="12063" max="12063" width="10.453125" style="53" customWidth="1"/>
    <col min="12064" max="12288" width="9" style="53"/>
    <col min="12289" max="12289" width="8.90625" style="53" customWidth="1"/>
    <col min="12290" max="12290" width="6" style="53" customWidth="1"/>
    <col min="12291" max="12291" width="7.26953125" style="53" customWidth="1"/>
    <col min="12292" max="12317" width="6" style="53" customWidth="1"/>
    <col min="12318" max="12318" width="3.26953125" style="53" customWidth="1"/>
    <col min="12319" max="12319" width="10.453125" style="53" customWidth="1"/>
    <col min="12320" max="12544" width="9" style="53"/>
    <col min="12545" max="12545" width="8.90625" style="53" customWidth="1"/>
    <col min="12546" max="12546" width="6" style="53" customWidth="1"/>
    <col min="12547" max="12547" width="7.26953125" style="53" customWidth="1"/>
    <col min="12548" max="12573" width="6" style="53" customWidth="1"/>
    <col min="12574" max="12574" width="3.26953125" style="53" customWidth="1"/>
    <col min="12575" max="12575" width="10.453125" style="53" customWidth="1"/>
    <col min="12576" max="12800" width="9" style="53"/>
    <col min="12801" max="12801" width="8.90625" style="53" customWidth="1"/>
    <col min="12802" max="12802" width="6" style="53" customWidth="1"/>
    <col min="12803" max="12803" width="7.26953125" style="53" customWidth="1"/>
    <col min="12804" max="12829" width="6" style="53" customWidth="1"/>
    <col min="12830" max="12830" width="3.26953125" style="53" customWidth="1"/>
    <col min="12831" max="12831" width="10.453125" style="53" customWidth="1"/>
    <col min="12832" max="13056" width="9" style="53"/>
    <col min="13057" max="13057" width="8.90625" style="53" customWidth="1"/>
    <col min="13058" max="13058" width="6" style="53" customWidth="1"/>
    <col min="13059" max="13059" width="7.26953125" style="53" customWidth="1"/>
    <col min="13060" max="13085" width="6" style="53" customWidth="1"/>
    <col min="13086" max="13086" width="3.26953125" style="53" customWidth="1"/>
    <col min="13087" max="13087" width="10.453125" style="53" customWidth="1"/>
    <col min="13088" max="13312" width="9" style="53"/>
    <col min="13313" max="13313" width="8.90625" style="53" customWidth="1"/>
    <col min="13314" max="13314" width="6" style="53" customWidth="1"/>
    <col min="13315" max="13315" width="7.26953125" style="53" customWidth="1"/>
    <col min="13316" max="13341" width="6" style="53" customWidth="1"/>
    <col min="13342" max="13342" width="3.26953125" style="53" customWidth="1"/>
    <col min="13343" max="13343" width="10.453125" style="53" customWidth="1"/>
    <col min="13344" max="13568" width="9" style="53"/>
    <col min="13569" max="13569" width="8.90625" style="53" customWidth="1"/>
    <col min="13570" max="13570" width="6" style="53" customWidth="1"/>
    <col min="13571" max="13571" width="7.26953125" style="53" customWidth="1"/>
    <col min="13572" max="13597" width="6" style="53" customWidth="1"/>
    <col min="13598" max="13598" width="3.26953125" style="53" customWidth="1"/>
    <col min="13599" max="13599" width="10.453125" style="53" customWidth="1"/>
    <col min="13600" max="13824" width="9" style="53"/>
    <col min="13825" max="13825" width="8.90625" style="53" customWidth="1"/>
    <col min="13826" max="13826" width="6" style="53" customWidth="1"/>
    <col min="13827" max="13827" width="7.26953125" style="53" customWidth="1"/>
    <col min="13828" max="13853" width="6" style="53" customWidth="1"/>
    <col min="13854" max="13854" width="3.26953125" style="53" customWidth="1"/>
    <col min="13855" max="13855" width="10.453125" style="53" customWidth="1"/>
    <col min="13856" max="14080" width="9" style="53"/>
    <col min="14081" max="14081" width="8.90625" style="53" customWidth="1"/>
    <col min="14082" max="14082" width="6" style="53" customWidth="1"/>
    <col min="14083" max="14083" width="7.26953125" style="53" customWidth="1"/>
    <col min="14084" max="14109" width="6" style="53" customWidth="1"/>
    <col min="14110" max="14110" width="3.26953125" style="53" customWidth="1"/>
    <col min="14111" max="14111" width="10.453125" style="53" customWidth="1"/>
    <col min="14112" max="14336" width="9" style="53"/>
    <col min="14337" max="14337" width="8.90625" style="53" customWidth="1"/>
    <col min="14338" max="14338" width="6" style="53" customWidth="1"/>
    <col min="14339" max="14339" width="7.26953125" style="53" customWidth="1"/>
    <col min="14340" max="14365" width="6" style="53" customWidth="1"/>
    <col min="14366" max="14366" width="3.26953125" style="53" customWidth="1"/>
    <col min="14367" max="14367" width="10.453125" style="53" customWidth="1"/>
    <col min="14368" max="14592" width="9" style="53"/>
    <col min="14593" max="14593" width="8.90625" style="53" customWidth="1"/>
    <col min="14594" max="14594" width="6" style="53" customWidth="1"/>
    <col min="14595" max="14595" width="7.26953125" style="53" customWidth="1"/>
    <col min="14596" max="14621" width="6" style="53" customWidth="1"/>
    <col min="14622" max="14622" width="3.26953125" style="53" customWidth="1"/>
    <col min="14623" max="14623" width="10.453125" style="53" customWidth="1"/>
    <col min="14624" max="14848" width="9" style="53"/>
    <col min="14849" max="14849" width="8.90625" style="53" customWidth="1"/>
    <col min="14850" max="14850" width="6" style="53" customWidth="1"/>
    <col min="14851" max="14851" width="7.26953125" style="53" customWidth="1"/>
    <col min="14852" max="14877" width="6" style="53" customWidth="1"/>
    <col min="14878" max="14878" width="3.26953125" style="53" customWidth="1"/>
    <col min="14879" max="14879" width="10.453125" style="53" customWidth="1"/>
    <col min="14880" max="15104" width="9" style="53"/>
    <col min="15105" max="15105" width="8.90625" style="53" customWidth="1"/>
    <col min="15106" max="15106" width="6" style="53" customWidth="1"/>
    <col min="15107" max="15107" width="7.26953125" style="53" customWidth="1"/>
    <col min="15108" max="15133" width="6" style="53" customWidth="1"/>
    <col min="15134" max="15134" width="3.26953125" style="53" customWidth="1"/>
    <col min="15135" max="15135" width="10.453125" style="53" customWidth="1"/>
    <col min="15136" max="15360" width="9" style="53"/>
    <col min="15361" max="15361" width="8.90625" style="53" customWidth="1"/>
    <col min="15362" max="15362" width="6" style="53" customWidth="1"/>
    <col min="15363" max="15363" width="7.26953125" style="53" customWidth="1"/>
    <col min="15364" max="15389" width="6" style="53" customWidth="1"/>
    <col min="15390" max="15390" width="3.26953125" style="53" customWidth="1"/>
    <col min="15391" max="15391" width="10.453125" style="53" customWidth="1"/>
    <col min="15392" max="15616" width="9" style="53"/>
    <col min="15617" max="15617" width="8.90625" style="53" customWidth="1"/>
    <col min="15618" max="15618" width="6" style="53" customWidth="1"/>
    <col min="15619" max="15619" width="7.26953125" style="53" customWidth="1"/>
    <col min="15620" max="15645" width="6" style="53" customWidth="1"/>
    <col min="15646" max="15646" width="3.26953125" style="53" customWidth="1"/>
    <col min="15647" max="15647" width="10.453125" style="53" customWidth="1"/>
    <col min="15648" max="15872" width="9" style="53"/>
    <col min="15873" max="15873" width="8.90625" style="53" customWidth="1"/>
    <col min="15874" max="15874" width="6" style="53" customWidth="1"/>
    <col min="15875" max="15875" width="7.26953125" style="53" customWidth="1"/>
    <col min="15876" max="15901" width="6" style="53" customWidth="1"/>
    <col min="15902" max="15902" width="3.26953125" style="53" customWidth="1"/>
    <col min="15903" max="15903" width="10.453125" style="53" customWidth="1"/>
    <col min="15904" max="16128" width="9" style="53"/>
    <col min="16129" max="16129" width="8.90625" style="53" customWidth="1"/>
    <col min="16130" max="16130" width="6" style="53" customWidth="1"/>
    <col min="16131" max="16131" width="7.26953125" style="53" customWidth="1"/>
    <col min="16132" max="16157" width="6" style="53" customWidth="1"/>
    <col min="16158" max="16158" width="3.26953125" style="53" customWidth="1"/>
    <col min="16159" max="16159" width="10.453125" style="53" customWidth="1"/>
    <col min="16160" max="16384" width="9" style="53"/>
  </cols>
  <sheetData>
    <row r="1" spans="1:31" s="91" customFormat="1" ht="23.25" customHeight="1">
      <c r="A1" s="445" t="s">
        <v>493</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row>
    <row r="2" spans="1:31" s="265" customFormat="1" ht="18" customHeight="1" thickBot="1">
      <c r="A2" s="446" t="s">
        <v>494</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row>
    <row r="3" spans="1:31" ht="12" customHeight="1">
      <c r="A3" s="448"/>
      <c r="B3" s="451" t="s">
        <v>22</v>
      </c>
      <c r="C3" s="452"/>
      <c r="D3" s="453"/>
      <c r="E3" s="454"/>
      <c r="F3" s="455" t="s">
        <v>54</v>
      </c>
      <c r="G3" s="456"/>
      <c r="H3" s="456"/>
      <c r="I3" s="456"/>
      <c r="J3" s="456"/>
      <c r="K3" s="456"/>
      <c r="L3" s="456"/>
      <c r="M3" s="456"/>
      <c r="N3" s="456"/>
      <c r="O3" s="456"/>
      <c r="P3" s="456"/>
      <c r="Q3" s="456"/>
      <c r="R3" s="456"/>
      <c r="S3" s="456"/>
      <c r="T3" s="456"/>
      <c r="U3" s="456"/>
      <c r="V3" s="456"/>
      <c r="W3" s="456"/>
      <c r="X3" s="456"/>
      <c r="Y3" s="457"/>
      <c r="Z3" s="458" t="s">
        <v>495</v>
      </c>
      <c r="AA3" s="458"/>
      <c r="AB3" s="458" t="s">
        <v>496</v>
      </c>
      <c r="AC3" s="459"/>
      <c r="AE3" s="55" t="s">
        <v>42</v>
      </c>
    </row>
    <row r="4" spans="1:31" ht="12" customHeight="1">
      <c r="A4" s="449"/>
      <c r="B4" s="460">
        <v>11100</v>
      </c>
      <c r="C4" s="460"/>
      <c r="D4" s="460">
        <v>12540</v>
      </c>
      <c r="E4" s="460"/>
      <c r="F4" s="460">
        <v>13500</v>
      </c>
      <c r="G4" s="460"/>
      <c r="H4" s="460">
        <v>15840</v>
      </c>
      <c r="I4" s="460"/>
      <c r="J4" s="461">
        <v>16500</v>
      </c>
      <c r="K4" s="462"/>
      <c r="L4" s="460">
        <v>17280</v>
      </c>
      <c r="M4" s="460"/>
      <c r="N4" s="460">
        <v>17880</v>
      </c>
      <c r="O4" s="460"/>
      <c r="P4" s="460">
        <v>19047</v>
      </c>
      <c r="Q4" s="460"/>
      <c r="R4" s="460">
        <v>20008</v>
      </c>
      <c r="S4" s="460"/>
      <c r="T4" s="460">
        <v>21009</v>
      </c>
      <c r="U4" s="460"/>
      <c r="V4" s="460">
        <v>22000</v>
      </c>
      <c r="W4" s="460"/>
      <c r="X4" s="460">
        <v>23100</v>
      </c>
      <c r="Y4" s="460"/>
      <c r="Z4" s="461">
        <v>24000</v>
      </c>
      <c r="AA4" s="462"/>
      <c r="AB4" s="461">
        <v>25200</v>
      </c>
      <c r="AC4" s="463"/>
      <c r="AE4" s="56">
        <v>0.105</v>
      </c>
    </row>
    <row r="5" spans="1:31" ht="12" customHeight="1">
      <c r="A5" s="450"/>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266">
        <f t="shared" ref="B6:B35" si="0">ROUND($B$4*$A6/30*$AE$4*20/100,0)</f>
        <v>8</v>
      </c>
      <c r="C6" s="266">
        <f t="shared" ref="C6:C35" si="1">ROUND($B$4*$A6/30*$AE$4*70/100,0)</f>
        <v>27</v>
      </c>
      <c r="D6" s="266">
        <f t="shared" ref="D6:D35" si="2">ROUND($D$4*$A6/30*$AE$4*20/100,0)</f>
        <v>9</v>
      </c>
      <c r="E6" s="266">
        <f t="shared" ref="E6:E35" si="3">ROUND($D$4*$A6/30*$AE$4*70/100,0)</f>
        <v>31</v>
      </c>
      <c r="F6" s="266">
        <f t="shared" ref="F6:F35" si="4">ROUND($F$4*$A6/30*$AE$4*20/100,0)</f>
        <v>9</v>
      </c>
      <c r="G6" s="266">
        <f t="shared" ref="G6:G35" si="5">ROUND($F$4*$A6/30*$AE$4*70/100,0)</f>
        <v>33</v>
      </c>
      <c r="H6" s="266">
        <f t="shared" ref="H6:H35" si="6">ROUND($H$4*$A6/30*$AE$4*20/100,0)</f>
        <v>11</v>
      </c>
      <c r="I6" s="266">
        <f t="shared" ref="I6:I35" si="7">ROUND($H$4*$A6/30*$AE$4*70/100,0)</f>
        <v>39</v>
      </c>
      <c r="J6" s="266">
        <f t="shared" ref="J6:J35" si="8">ROUND($J$4*$A6/30*$AE$4*20/100,0)</f>
        <v>12</v>
      </c>
      <c r="K6" s="266">
        <f t="shared" ref="K6:K35" si="9">ROUND($J$4*$A6/30*$AE$4*70/100,0)</f>
        <v>40</v>
      </c>
      <c r="L6" s="266">
        <f t="shared" ref="L6:L35" si="10">ROUND($L$4*$A6/30*$AE$4*20/100,0)</f>
        <v>12</v>
      </c>
      <c r="M6" s="266">
        <f t="shared" ref="M6:M35" si="11">ROUND($L$4*$A6/30*$AE$4*70/100,0)</f>
        <v>42</v>
      </c>
      <c r="N6" s="266">
        <f t="shared" ref="N6:N35" si="12">ROUND($N$4*$A6/30*$AE$4*20/100,0)</f>
        <v>13</v>
      </c>
      <c r="O6" s="266">
        <f t="shared" ref="O6:O35" si="13">ROUND($N$4*$A6/30*$AE$4*70/100,0)</f>
        <v>44</v>
      </c>
      <c r="P6" s="266">
        <f t="shared" ref="P6:P35" si="14">ROUND($P$4*$A6/30*$AE$4*20/100,0)</f>
        <v>13</v>
      </c>
      <c r="Q6" s="266">
        <f t="shared" ref="Q6:Q35" si="15">ROUND($P$4*$A6/30*$AE$4*70/100,0)</f>
        <v>47</v>
      </c>
      <c r="R6" s="266">
        <f t="shared" ref="R6:R35" si="16">ROUND($R$4*$A6/30*$AE$4*20/100,0)</f>
        <v>14</v>
      </c>
      <c r="S6" s="266">
        <f t="shared" ref="S6:S35" si="17">ROUND($R$4*$A6/30*$AE$4*70/100,0)</f>
        <v>49</v>
      </c>
      <c r="T6" s="266">
        <f t="shared" ref="T6:T35" si="18">ROUND($T$4*$A6/30*$AE$4*20/100,0)</f>
        <v>15</v>
      </c>
      <c r="U6" s="266">
        <f t="shared" ref="U6:U35" si="19">ROUND($T$4*$A6/30*$AE$4*70/100,0)</f>
        <v>51</v>
      </c>
      <c r="V6" s="266">
        <f t="shared" ref="V6:V35" si="20">ROUND($V$4*$A6/30*$AE$4*20/100,0)</f>
        <v>15</v>
      </c>
      <c r="W6" s="266">
        <f t="shared" ref="W6:W35" si="21">ROUND($V$4*$A6/30*$AE$4*70/100,0)</f>
        <v>54</v>
      </c>
      <c r="X6" s="266">
        <f t="shared" ref="X6:X35" si="22">ROUND($X$4*$A6/30*$AE$4*20/100,0)</f>
        <v>16</v>
      </c>
      <c r="Y6" s="266">
        <f t="shared" ref="Y6:Y35" si="23">ROUND($X$4*$A6/30*$AE$4*70/100,0)</f>
        <v>57</v>
      </c>
      <c r="Z6" s="266">
        <f t="shared" ref="Z6:Z35" si="24">ROUND($Z$4*$A6/30*$AE$4*20/100,0)</f>
        <v>17</v>
      </c>
      <c r="AA6" s="266">
        <f t="shared" ref="AA6:AA35" si="25">ROUND($Z$4*$A6/30*$AE$4*70/100,0)</f>
        <v>59</v>
      </c>
      <c r="AB6" s="266">
        <f t="shared" ref="AB6:AB35" si="26">ROUND($AB$4*$A6/30*$AE$4*20/100,0)</f>
        <v>18</v>
      </c>
      <c r="AC6" s="267">
        <f t="shared" ref="AC6:AC35" si="27">ROUND($AB$4*$A6/30*$AE$4*70/100,0)</f>
        <v>62</v>
      </c>
    </row>
    <row r="7" spans="1:31" s="62" customFormat="1" ht="11.15" customHeight="1">
      <c r="A7" s="59">
        <v>2</v>
      </c>
      <c r="B7" s="266">
        <f t="shared" si="0"/>
        <v>16</v>
      </c>
      <c r="C7" s="266">
        <f t="shared" si="1"/>
        <v>54</v>
      </c>
      <c r="D7" s="266">
        <f t="shared" si="2"/>
        <v>18</v>
      </c>
      <c r="E7" s="266">
        <f t="shared" si="3"/>
        <v>61</v>
      </c>
      <c r="F7" s="266">
        <f t="shared" si="4"/>
        <v>19</v>
      </c>
      <c r="G7" s="266">
        <f t="shared" si="5"/>
        <v>66</v>
      </c>
      <c r="H7" s="266">
        <f t="shared" si="6"/>
        <v>22</v>
      </c>
      <c r="I7" s="266">
        <f t="shared" si="7"/>
        <v>78</v>
      </c>
      <c r="J7" s="266">
        <f t="shared" si="8"/>
        <v>23</v>
      </c>
      <c r="K7" s="266">
        <f t="shared" si="9"/>
        <v>81</v>
      </c>
      <c r="L7" s="266">
        <f t="shared" si="10"/>
        <v>24</v>
      </c>
      <c r="M7" s="266">
        <f t="shared" si="11"/>
        <v>85</v>
      </c>
      <c r="N7" s="266">
        <f t="shared" si="12"/>
        <v>25</v>
      </c>
      <c r="O7" s="266">
        <f t="shared" si="13"/>
        <v>88</v>
      </c>
      <c r="P7" s="266">
        <f t="shared" si="14"/>
        <v>27</v>
      </c>
      <c r="Q7" s="266">
        <f t="shared" si="15"/>
        <v>93</v>
      </c>
      <c r="R7" s="266">
        <f t="shared" si="16"/>
        <v>28</v>
      </c>
      <c r="S7" s="266">
        <f t="shared" si="17"/>
        <v>98</v>
      </c>
      <c r="T7" s="266">
        <f t="shared" si="18"/>
        <v>29</v>
      </c>
      <c r="U7" s="266">
        <f t="shared" si="19"/>
        <v>103</v>
      </c>
      <c r="V7" s="266">
        <f t="shared" si="20"/>
        <v>31</v>
      </c>
      <c r="W7" s="266">
        <f t="shared" si="21"/>
        <v>108</v>
      </c>
      <c r="X7" s="266">
        <f t="shared" si="22"/>
        <v>32</v>
      </c>
      <c r="Y7" s="266">
        <f t="shared" si="23"/>
        <v>113</v>
      </c>
      <c r="Z7" s="266">
        <f t="shared" si="24"/>
        <v>34</v>
      </c>
      <c r="AA7" s="266">
        <f t="shared" si="25"/>
        <v>118</v>
      </c>
      <c r="AB7" s="266">
        <f t="shared" si="26"/>
        <v>35</v>
      </c>
      <c r="AC7" s="267">
        <f t="shared" si="27"/>
        <v>123</v>
      </c>
    </row>
    <row r="8" spans="1:31" s="62" customFormat="1" ht="11.15" customHeight="1">
      <c r="A8" s="59">
        <v>3</v>
      </c>
      <c r="B8" s="266">
        <f t="shared" si="0"/>
        <v>23</v>
      </c>
      <c r="C8" s="266">
        <f t="shared" si="1"/>
        <v>82</v>
      </c>
      <c r="D8" s="266">
        <f t="shared" si="2"/>
        <v>26</v>
      </c>
      <c r="E8" s="266">
        <f t="shared" si="3"/>
        <v>92</v>
      </c>
      <c r="F8" s="266">
        <f t="shared" si="4"/>
        <v>28</v>
      </c>
      <c r="G8" s="266">
        <f t="shared" si="5"/>
        <v>99</v>
      </c>
      <c r="H8" s="266">
        <f t="shared" si="6"/>
        <v>33</v>
      </c>
      <c r="I8" s="266">
        <f t="shared" si="7"/>
        <v>116</v>
      </c>
      <c r="J8" s="266">
        <f t="shared" si="8"/>
        <v>35</v>
      </c>
      <c r="K8" s="266">
        <f t="shared" si="9"/>
        <v>121</v>
      </c>
      <c r="L8" s="266">
        <f t="shared" si="10"/>
        <v>36</v>
      </c>
      <c r="M8" s="266">
        <f t="shared" si="11"/>
        <v>127</v>
      </c>
      <c r="N8" s="266">
        <f t="shared" si="12"/>
        <v>38</v>
      </c>
      <c r="O8" s="266">
        <f t="shared" si="13"/>
        <v>131</v>
      </c>
      <c r="P8" s="266">
        <f t="shared" si="14"/>
        <v>40</v>
      </c>
      <c r="Q8" s="266">
        <f t="shared" si="15"/>
        <v>140</v>
      </c>
      <c r="R8" s="266">
        <f t="shared" si="16"/>
        <v>42</v>
      </c>
      <c r="S8" s="266">
        <f t="shared" si="17"/>
        <v>147</v>
      </c>
      <c r="T8" s="266">
        <f t="shared" si="18"/>
        <v>44</v>
      </c>
      <c r="U8" s="266">
        <f t="shared" si="19"/>
        <v>154</v>
      </c>
      <c r="V8" s="266">
        <f t="shared" si="20"/>
        <v>46</v>
      </c>
      <c r="W8" s="266">
        <f t="shared" si="21"/>
        <v>162</v>
      </c>
      <c r="X8" s="266">
        <f t="shared" si="22"/>
        <v>49</v>
      </c>
      <c r="Y8" s="266">
        <f t="shared" si="23"/>
        <v>170</v>
      </c>
      <c r="Z8" s="266">
        <f t="shared" si="24"/>
        <v>50</v>
      </c>
      <c r="AA8" s="266">
        <f t="shared" si="25"/>
        <v>176</v>
      </c>
      <c r="AB8" s="266">
        <f t="shared" si="26"/>
        <v>53</v>
      </c>
      <c r="AC8" s="267">
        <f t="shared" si="27"/>
        <v>185</v>
      </c>
    </row>
    <row r="9" spans="1:31" s="62" customFormat="1" ht="11.15" customHeight="1">
      <c r="A9" s="59">
        <v>4</v>
      </c>
      <c r="B9" s="266">
        <f t="shared" si="0"/>
        <v>31</v>
      </c>
      <c r="C9" s="266">
        <f t="shared" si="1"/>
        <v>109</v>
      </c>
      <c r="D9" s="266">
        <f t="shared" si="2"/>
        <v>35</v>
      </c>
      <c r="E9" s="266">
        <f t="shared" si="3"/>
        <v>123</v>
      </c>
      <c r="F9" s="266">
        <f t="shared" si="4"/>
        <v>38</v>
      </c>
      <c r="G9" s="266">
        <f t="shared" si="5"/>
        <v>132</v>
      </c>
      <c r="H9" s="266">
        <f t="shared" si="6"/>
        <v>44</v>
      </c>
      <c r="I9" s="266">
        <f t="shared" si="7"/>
        <v>155</v>
      </c>
      <c r="J9" s="266">
        <f t="shared" si="8"/>
        <v>46</v>
      </c>
      <c r="K9" s="266">
        <f t="shared" si="9"/>
        <v>162</v>
      </c>
      <c r="L9" s="266">
        <f t="shared" si="10"/>
        <v>48</v>
      </c>
      <c r="M9" s="266">
        <f t="shared" si="11"/>
        <v>169</v>
      </c>
      <c r="N9" s="266">
        <f t="shared" si="12"/>
        <v>50</v>
      </c>
      <c r="O9" s="266">
        <f t="shared" si="13"/>
        <v>175</v>
      </c>
      <c r="P9" s="266">
        <f t="shared" si="14"/>
        <v>53</v>
      </c>
      <c r="Q9" s="266">
        <f t="shared" si="15"/>
        <v>187</v>
      </c>
      <c r="R9" s="266">
        <f t="shared" si="16"/>
        <v>56</v>
      </c>
      <c r="S9" s="266">
        <f t="shared" si="17"/>
        <v>196</v>
      </c>
      <c r="T9" s="266">
        <f t="shared" si="18"/>
        <v>59</v>
      </c>
      <c r="U9" s="266">
        <f t="shared" si="19"/>
        <v>206</v>
      </c>
      <c r="V9" s="266">
        <f t="shared" si="20"/>
        <v>62</v>
      </c>
      <c r="W9" s="266">
        <f t="shared" si="21"/>
        <v>216</v>
      </c>
      <c r="X9" s="266">
        <f t="shared" si="22"/>
        <v>65</v>
      </c>
      <c r="Y9" s="266">
        <f t="shared" si="23"/>
        <v>226</v>
      </c>
      <c r="Z9" s="266">
        <f t="shared" si="24"/>
        <v>67</v>
      </c>
      <c r="AA9" s="266">
        <f t="shared" si="25"/>
        <v>235</v>
      </c>
      <c r="AB9" s="266">
        <f t="shared" si="26"/>
        <v>71</v>
      </c>
      <c r="AC9" s="267">
        <f t="shared" si="27"/>
        <v>247</v>
      </c>
    </row>
    <row r="10" spans="1:31" s="62" customFormat="1" ht="11.15" customHeight="1">
      <c r="A10" s="59">
        <v>5</v>
      </c>
      <c r="B10" s="266">
        <f t="shared" si="0"/>
        <v>39</v>
      </c>
      <c r="C10" s="266">
        <f t="shared" si="1"/>
        <v>136</v>
      </c>
      <c r="D10" s="266">
        <f t="shared" si="2"/>
        <v>44</v>
      </c>
      <c r="E10" s="266">
        <f t="shared" si="3"/>
        <v>154</v>
      </c>
      <c r="F10" s="266">
        <f t="shared" si="4"/>
        <v>47</v>
      </c>
      <c r="G10" s="266">
        <f t="shared" si="5"/>
        <v>165</v>
      </c>
      <c r="H10" s="266">
        <f t="shared" si="6"/>
        <v>55</v>
      </c>
      <c r="I10" s="266">
        <f t="shared" si="7"/>
        <v>194</v>
      </c>
      <c r="J10" s="266">
        <f t="shared" si="8"/>
        <v>58</v>
      </c>
      <c r="K10" s="266">
        <f t="shared" si="9"/>
        <v>202</v>
      </c>
      <c r="L10" s="266">
        <f t="shared" si="10"/>
        <v>60</v>
      </c>
      <c r="M10" s="266">
        <f t="shared" si="11"/>
        <v>212</v>
      </c>
      <c r="N10" s="266">
        <f t="shared" si="12"/>
        <v>63</v>
      </c>
      <c r="O10" s="266">
        <f t="shared" si="13"/>
        <v>219</v>
      </c>
      <c r="P10" s="266">
        <f t="shared" si="14"/>
        <v>67</v>
      </c>
      <c r="Q10" s="266">
        <f t="shared" si="15"/>
        <v>233</v>
      </c>
      <c r="R10" s="266">
        <f t="shared" si="16"/>
        <v>70</v>
      </c>
      <c r="S10" s="266">
        <f t="shared" si="17"/>
        <v>245</v>
      </c>
      <c r="T10" s="266">
        <f t="shared" si="18"/>
        <v>74</v>
      </c>
      <c r="U10" s="266">
        <f t="shared" si="19"/>
        <v>257</v>
      </c>
      <c r="V10" s="266">
        <f t="shared" si="20"/>
        <v>77</v>
      </c>
      <c r="W10" s="266">
        <f t="shared" si="21"/>
        <v>270</v>
      </c>
      <c r="X10" s="266">
        <f t="shared" si="22"/>
        <v>81</v>
      </c>
      <c r="Y10" s="266">
        <f t="shared" si="23"/>
        <v>283</v>
      </c>
      <c r="Z10" s="266">
        <f t="shared" si="24"/>
        <v>84</v>
      </c>
      <c r="AA10" s="266">
        <f t="shared" si="25"/>
        <v>294</v>
      </c>
      <c r="AB10" s="266">
        <f t="shared" si="26"/>
        <v>88</v>
      </c>
      <c r="AC10" s="267">
        <f t="shared" si="27"/>
        <v>309</v>
      </c>
    </row>
    <row r="11" spans="1:31" s="62" customFormat="1" ht="11.15" customHeight="1">
      <c r="A11" s="59">
        <v>6</v>
      </c>
      <c r="B11" s="266">
        <f t="shared" si="0"/>
        <v>47</v>
      </c>
      <c r="C11" s="266">
        <f t="shared" si="1"/>
        <v>163</v>
      </c>
      <c r="D11" s="266">
        <f t="shared" si="2"/>
        <v>53</v>
      </c>
      <c r="E11" s="266">
        <f t="shared" si="3"/>
        <v>184</v>
      </c>
      <c r="F11" s="266">
        <f t="shared" si="4"/>
        <v>57</v>
      </c>
      <c r="G11" s="266">
        <f t="shared" si="5"/>
        <v>198</v>
      </c>
      <c r="H11" s="266">
        <f t="shared" si="6"/>
        <v>67</v>
      </c>
      <c r="I11" s="266">
        <f t="shared" si="7"/>
        <v>233</v>
      </c>
      <c r="J11" s="266">
        <f t="shared" si="8"/>
        <v>69</v>
      </c>
      <c r="K11" s="266">
        <f t="shared" si="9"/>
        <v>243</v>
      </c>
      <c r="L11" s="266">
        <f t="shared" si="10"/>
        <v>73</v>
      </c>
      <c r="M11" s="266">
        <f t="shared" si="11"/>
        <v>254</v>
      </c>
      <c r="N11" s="266">
        <f t="shared" si="12"/>
        <v>75</v>
      </c>
      <c r="O11" s="266">
        <f t="shared" si="13"/>
        <v>263</v>
      </c>
      <c r="P11" s="266">
        <f t="shared" si="14"/>
        <v>80</v>
      </c>
      <c r="Q11" s="266">
        <f t="shared" si="15"/>
        <v>280</v>
      </c>
      <c r="R11" s="266">
        <f t="shared" si="16"/>
        <v>84</v>
      </c>
      <c r="S11" s="266">
        <f t="shared" si="17"/>
        <v>294</v>
      </c>
      <c r="T11" s="266">
        <f t="shared" si="18"/>
        <v>88</v>
      </c>
      <c r="U11" s="266">
        <f t="shared" si="19"/>
        <v>309</v>
      </c>
      <c r="V11" s="266">
        <f t="shared" si="20"/>
        <v>92</v>
      </c>
      <c r="W11" s="266">
        <f t="shared" si="21"/>
        <v>323</v>
      </c>
      <c r="X11" s="266">
        <f t="shared" si="22"/>
        <v>97</v>
      </c>
      <c r="Y11" s="266">
        <f t="shared" si="23"/>
        <v>340</v>
      </c>
      <c r="Z11" s="266">
        <f t="shared" si="24"/>
        <v>101</v>
      </c>
      <c r="AA11" s="266">
        <f t="shared" si="25"/>
        <v>353</v>
      </c>
      <c r="AB11" s="266">
        <f t="shared" si="26"/>
        <v>106</v>
      </c>
      <c r="AC11" s="267">
        <f t="shared" si="27"/>
        <v>370</v>
      </c>
    </row>
    <row r="12" spans="1:31" s="62" customFormat="1" ht="11.15" customHeight="1">
      <c r="A12" s="59">
        <v>7</v>
      </c>
      <c r="B12" s="266">
        <f t="shared" si="0"/>
        <v>54</v>
      </c>
      <c r="C12" s="266">
        <f t="shared" si="1"/>
        <v>190</v>
      </c>
      <c r="D12" s="266">
        <f t="shared" si="2"/>
        <v>61</v>
      </c>
      <c r="E12" s="266">
        <f t="shared" si="3"/>
        <v>215</v>
      </c>
      <c r="F12" s="266">
        <f t="shared" si="4"/>
        <v>66</v>
      </c>
      <c r="G12" s="266">
        <f t="shared" si="5"/>
        <v>232</v>
      </c>
      <c r="H12" s="266">
        <f t="shared" si="6"/>
        <v>78</v>
      </c>
      <c r="I12" s="266">
        <f t="shared" si="7"/>
        <v>272</v>
      </c>
      <c r="J12" s="266">
        <f t="shared" si="8"/>
        <v>81</v>
      </c>
      <c r="K12" s="266">
        <f t="shared" si="9"/>
        <v>283</v>
      </c>
      <c r="L12" s="266">
        <f t="shared" si="10"/>
        <v>85</v>
      </c>
      <c r="M12" s="266">
        <f t="shared" si="11"/>
        <v>296</v>
      </c>
      <c r="N12" s="266">
        <f t="shared" si="12"/>
        <v>88</v>
      </c>
      <c r="O12" s="266">
        <f t="shared" si="13"/>
        <v>307</v>
      </c>
      <c r="P12" s="266">
        <f t="shared" si="14"/>
        <v>93</v>
      </c>
      <c r="Q12" s="266">
        <f t="shared" si="15"/>
        <v>327</v>
      </c>
      <c r="R12" s="266">
        <f t="shared" si="16"/>
        <v>98</v>
      </c>
      <c r="S12" s="266">
        <f t="shared" si="17"/>
        <v>343</v>
      </c>
      <c r="T12" s="266">
        <f t="shared" si="18"/>
        <v>103</v>
      </c>
      <c r="U12" s="266">
        <f t="shared" si="19"/>
        <v>360</v>
      </c>
      <c r="V12" s="266">
        <f t="shared" si="20"/>
        <v>108</v>
      </c>
      <c r="W12" s="266">
        <f t="shared" si="21"/>
        <v>377</v>
      </c>
      <c r="X12" s="266">
        <f t="shared" si="22"/>
        <v>113</v>
      </c>
      <c r="Y12" s="266">
        <f t="shared" si="23"/>
        <v>396</v>
      </c>
      <c r="Z12" s="266">
        <f t="shared" si="24"/>
        <v>118</v>
      </c>
      <c r="AA12" s="266">
        <f t="shared" si="25"/>
        <v>412</v>
      </c>
      <c r="AB12" s="266">
        <f t="shared" si="26"/>
        <v>123</v>
      </c>
      <c r="AC12" s="267">
        <f t="shared" si="27"/>
        <v>432</v>
      </c>
    </row>
    <row r="13" spans="1:31" s="62" customFormat="1" ht="11.15" customHeight="1">
      <c r="A13" s="59">
        <v>8</v>
      </c>
      <c r="B13" s="266">
        <f t="shared" si="0"/>
        <v>62</v>
      </c>
      <c r="C13" s="266">
        <f t="shared" si="1"/>
        <v>218</v>
      </c>
      <c r="D13" s="266">
        <f t="shared" si="2"/>
        <v>70</v>
      </c>
      <c r="E13" s="266">
        <f t="shared" si="3"/>
        <v>246</v>
      </c>
      <c r="F13" s="266">
        <f t="shared" si="4"/>
        <v>76</v>
      </c>
      <c r="G13" s="266">
        <f t="shared" si="5"/>
        <v>265</v>
      </c>
      <c r="H13" s="266">
        <f t="shared" si="6"/>
        <v>89</v>
      </c>
      <c r="I13" s="266">
        <f t="shared" si="7"/>
        <v>310</v>
      </c>
      <c r="J13" s="266">
        <f t="shared" si="8"/>
        <v>92</v>
      </c>
      <c r="K13" s="266">
        <f t="shared" si="9"/>
        <v>323</v>
      </c>
      <c r="L13" s="266">
        <f t="shared" si="10"/>
        <v>97</v>
      </c>
      <c r="M13" s="266">
        <f t="shared" si="11"/>
        <v>339</v>
      </c>
      <c r="N13" s="266">
        <f t="shared" si="12"/>
        <v>100</v>
      </c>
      <c r="O13" s="266">
        <f t="shared" si="13"/>
        <v>350</v>
      </c>
      <c r="P13" s="266">
        <f t="shared" si="14"/>
        <v>107</v>
      </c>
      <c r="Q13" s="266">
        <f t="shared" si="15"/>
        <v>373</v>
      </c>
      <c r="R13" s="266">
        <f t="shared" si="16"/>
        <v>112</v>
      </c>
      <c r="S13" s="266">
        <f t="shared" si="17"/>
        <v>392</v>
      </c>
      <c r="T13" s="266">
        <f t="shared" si="18"/>
        <v>118</v>
      </c>
      <c r="U13" s="266">
        <f t="shared" si="19"/>
        <v>412</v>
      </c>
      <c r="V13" s="266">
        <f t="shared" si="20"/>
        <v>123</v>
      </c>
      <c r="W13" s="266">
        <f t="shared" si="21"/>
        <v>431</v>
      </c>
      <c r="X13" s="266">
        <f t="shared" si="22"/>
        <v>129</v>
      </c>
      <c r="Y13" s="266">
        <f t="shared" si="23"/>
        <v>453</v>
      </c>
      <c r="Z13" s="266">
        <f t="shared" si="24"/>
        <v>134</v>
      </c>
      <c r="AA13" s="266">
        <f t="shared" si="25"/>
        <v>470</v>
      </c>
      <c r="AB13" s="266">
        <f t="shared" si="26"/>
        <v>141</v>
      </c>
      <c r="AC13" s="267">
        <f t="shared" si="27"/>
        <v>494</v>
      </c>
    </row>
    <row r="14" spans="1:31" s="62" customFormat="1" ht="11.15" customHeight="1">
      <c r="A14" s="59">
        <v>9</v>
      </c>
      <c r="B14" s="266">
        <f t="shared" si="0"/>
        <v>70</v>
      </c>
      <c r="C14" s="266">
        <f t="shared" si="1"/>
        <v>245</v>
      </c>
      <c r="D14" s="266">
        <f t="shared" si="2"/>
        <v>79</v>
      </c>
      <c r="E14" s="266">
        <f t="shared" si="3"/>
        <v>277</v>
      </c>
      <c r="F14" s="266">
        <f t="shared" si="4"/>
        <v>85</v>
      </c>
      <c r="G14" s="266">
        <f t="shared" si="5"/>
        <v>298</v>
      </c>
      <c r="H14" s="266">
        <f t="shared" si="6"/>
        <v>100</v>
      </c>
      <c r="I14" s="266">
        <f t="shared" si="7"/>
        <v>349</v>
      </c>
      <c r="J14" s="266">
        <f t="shared" si="8"/>
        <v>104</v>
      </c>
      <c r="K14" s="266">
        <f t="shared" si="9"/>
        <v>364</v>
      </c>
      <c r="L14" s="266">
        <f t="shared" si="10"/>
        <v>109</v>
      </c>
      <c r="M14" s="266">
        <f t="shared" si="11"/>
        <v>381</v>
      </c>
      <c r="N14" s="266">
        <f t="shared" si="12"/>
        <v>113</v>
      </c>
      <c r="O14" s="266">
        <f t="shared" si="13"/>
        <v>394</v>
      </c>
      <c r="P14" s="266">
        <f t="shared" si="14"/>
        <v>120</v>
      </c>
      <c r="Q14" s="266">
        <f t="shared" si="15"/>
        <v>420</v>
      </c>
      <c r="R14" s="266">
        <f t="shared" si="16"/>
        <v>126</v>
      </c>
      <c r="S14" s="266">
        <f t="shared" si="17"/>
        <v>441</v>
      </c>
      <c r="T14" s="266">
        <f t="shared" si="18"/>
        <v>132</v>
      </c>
      <c r="U14" s="266">
        <f t="shared" si="19"/>
        <v>463</v>
      </c>
      <c r="V14" s="266">
        <f t="shared" si="20"/>
        <v>139</v>
      </c>
      <c r="W14" s="266">
        <f t="shared" si="21"/>
        <v>485</v>
      </c>
      <c r="X14" s="266">
        <f t="shared" si="22"/>
        <v>146</v>
      </c>
      <c r="Y14" s="266">
        <f t="shared" si="23"/>
        <v>509</v>
      </c>
      <c r="Z14" s="266">
        <f t="shared" si="24"/>
        <v>151</v>
      </c>
      <c r="AA14" s="266">
        <f t="shared" si="25"/>
        <v>529</v>
      </c>
      <c r="AB14" s="266">
        <f t="shared" si="26"/>
        <v>159</v>
      </c>
      <c r="AC14" s="267">
        <f t="shared" si="27"/>
        <v>556</v>
      </c>
    </row>
    <row r="15" spans="1:31" s="62" customFormat="1" ht="11.15" customHeight="1">
      <c r="A15" s="59">
        <v>10</v>
      </c>
      <c r="B15" s="266">
        <f t="shared" si="0"/>
        <v>78</v>
      </c>
      <c r="C15" s="266">
        <f t="shared" si="1"/>
        <v>272</v>
      </c>
      <c r="D15" s="266">
        <f t="shared" si="2"/>
        <v>88</v>
      </c>
      <c r="E15" s="266">
        <f t="shared" si="3"/>
        <v>307</v>
      </c>
      <c r="F15" s="266">
        <f t="shared" si="4"/>
        <v>95</v>
      </c>
      <c r="G15" s="266">
        <f t="shared" si="5"/>
        <v>331</v>
      </c>
      <c r="H15" s="266">
        <f t="shared" si="6"/>
        <v>111</v>
      </c>
      <c r="I15" s="266">
        <f t="shared" si="7"/>
        <v>388</v>
      </c>
      <c r="J15" s="266">
        <f t="shared" si="8"/>
        <v>116</v>
      </c>
      <c r="K15" s="266">
        <f t="shared" si="9"/>
        <v>404</v>
      </c>
      <c r="L15" s="266">
        <f t="shared" si="10"/>
        <v>121</v>
      </c>
      <c r="M15" s="266">
        <f t="shared" si="11"/>
        <v>423</v>
      </c>
      <c r="N15" s="266">
        <f t="shared" si="12"/>
        <v>125</v>
      </c>
      <c r="O15" s="266">
        <f t="shared" si="13"/>
        <v>438</v>
      </c>
      <c r="P15" s="266">
        <f t="shared" si="14"/>
        <v>133</v>
      </c>
      <c r="Q15" s="266">
        <f t="shared" si="15"/>
        <v>467</v>
      </c>
      <c r="R15" s="266">
        <f t="shared" si="16"/>
        <v>140</v>
      </c>
      <c r="S15" s="266">
        <f t="shared" si="17"/>
        <v>490</v>
      </c>
      <c r="T15" s="266">
        <f t="shared" si="18"/>
        <v>147</v>
      </c>
      <c r="U15" s="266">
        <f t="shared" si="19"/>
        <v>515</v>
      </c>
      <c r="V15" s="266">
        <f t="shared" si="20"/>
        <v>154</v>
      </c>
      <c r="W15" s="266">
        <f t="shared" si="21"/>
        <v>539</v>
      </c>
      <c r="X15" s="266">
        <f t="shared" si="22"/>
        <v>162</v>
      </c>
      <c r="Y15" s="266">
        <f t="shared" si="23"/>
        <v>566</v>
      </c>
      <c r="Z15" s="266">
        <f t="shared" si="24"/>
        <v>168</v>
      </c>
      <c r="AA15" s="266">
        <f t="shared" si="25"/>
        <v>588</v>
      </c>
      <c r="AB15" s="266">
        <f t="shared" si="26"/>
        <v>176</v>
      </c>
      <c r="AC15" s="267">
        <f t="shared" si="27"/>
        <v>617</v>
      </c>
    </row>
    <row r="16" spans="1:31" s="62" customFormat="1" ht="11.15" customHeight="1">
      <c r="A16" s="59">
        <v>11</v>
      </c>
      <c r="B16" s="266">
        <f t="shared" si="0"/>
        <v>85</v>
      </c>
      <c r="C16" s="266">
        <f t="shared" si="1"/>
        <v>299</v>
      </c>
      <c r="D16" s="266">
        <f t="shared" si="2"/>
        <v>97</v>
      </c>
      <c r="E16" s="266">
        <f t="shared" si="3"/>
        <v>338</v>
      </c>
      <c r="F16" s="266">
        <f t="shared" si="4"/>
        <v>104</v>
      </c>
      <c r="G16" s="266">
        <f t="shared" si="5"/>
        <v>364</v>
      </c>
      <c r="H16" s="266">
        <f t="shared" si="6"/>
        <v>122</v>
      </c>
      <c r="I16" s="266">
        <f t="shared" si="7"/>
        <v>427</v>
      </c>
      <c r="J16" s="266">
        <f t="shared" si="8"/>
        <v>127</v>
      </c>
      <c r="K16" s="266">
        <f t="shared" si="9"/>
        <v>445</v>
      </c>
      <c r="L16" s="266">
        <f t="shared" si="10"/>
        <v>133</v>
      </c>
      <c r="M16" s="266">
        <f t="shared" si="11"/>
        <v>466</v>
      </c>
      <c r="N16" s="266">
        <f t="shared" si="12"/>
        <v>138</v>
      </c>
      <c r="O16" s="266">
        <f t="shared" si="13"/>
        <v>482</v>
      </c>
      <c r="P16" s="266">
        <f t="shared" si="14"/>
        <v>147</v>
      </c>
      <c r="Q16" s="266">
        <f t="shared" si="15"/>
        <v>513</v>
      </c>
      <c r="R16" s="266">
        <f t="shared" si="16"/>
        <v>154</v>
      </c>
      <c r="S16" s="266">
        <f t="shared" si="17"/>
        <v>539</v>
      </c>
      <c r="T16" s="266">
        <f t="shared" si="18"/>
        <v>162</v>
      </c>
      <c r="U16" s="266">
        <f t="shared" si="19"/>
        <v>566</v>
      </c>
      <c r="V16" s="266">
        <f t="shared" si="20"/>
        <v>169</v>
      </c>
      <c r="W16" s="266">
        <f t="shared" si="21"/>
        <v>593</v>
      </c>
      <c r="X16" s="266">
        <f t="shared" si="22"/>
        <v>178</v>
      </c>
      <c r="Y16" s="266">
        <f t="shared" si="23"/>
        <v>623</v>
      </c>
      <c r="Z16" s="266">
        <f t="shared" si="24"/>
        <v>185</v>
      </c>
      <c r="AA16" s="266">
        <f t="shared" si="25"/>
        <v>647</v>
      </c>
      <c r="AB16" s="266">
        <f t="shared" si="26"/>
        <v>194</v>
      </c>
      <c r="AC16" s="267">
        <f t="shared" si="27"/>
        <v>679</v>
      </c>
    </row>
    <row r="17" spans="1:29" s="62" customFormat="1" ht="11.15" customHeight="1">
      <c r="A17" s="59">
        <v>12</v>
      </c>
      <c r="B17" s="266">
        <f t="shared" si="0"/>
        <v>93</v>
      </c>
      <c r="C17" s="266">
        <f t="shared" si="1"/>
        <v>326</v>
      </c>
      <c r="D17" s="266">
        <f t="shared" si="2"/>
        <v>105</v>
      </c>
      <c r="E17" s="266">
        <f t="shared" si="3"/>
        <v>369</v>
      </c>
      <c r="F17" s="266">
        <f t="shared" si="4"/>
        <v>113</v>
      </c>
      <c r="G17" s="266">
        <f t="shared" si="5"/>
        <v>397</v>
      </c>
      <c r="H17" s="266">
        <f t="shared" si="6"/>
        <v>133</v>
      </c>
      <c r="I17" s="266">
        <f t="shared" si="7"/>
        <v>466</v>
      </c>
      <c r="J17" s="266">
        <f t="shared" si="8"/>
        <v>139</v>
      </c>
      <c r="K17" s="266">
        <f t="shared" si="9"/>
        <v>485</v>
      </c>
      <c r="L17" s="266">
        <f t="shared" si="10"/>
        <v>145</v>
      </c>
      <c r="M17" s="266">
        <f t="shared" si="11"/>
        <v>508</v>
      </c>
      <c r="N17" s="266">
        <f t="shared" si="12"/>
        <v>150</v>
      </c>
      <c r="O17" s="266">
        <f t="shared" si="13"/>
        <v>526</v>
      </c>
      <c r="P17" s="266">
        <f t="shared" si="14"/>
        <v>160</v>
      </c>
      <c r="Q17" s="266">
        <f t="shared" si="15"/>
        <v>560</v>
      </c>
      <c r="R17" s="266">
        <f t="shared" si="16"/>
        <v>168</v>
      </c>
      <c r="S17" s="266">
        <f t="shared" si="17"/>
        <v>588</v>
      </c>
      <c r="T17" s="266">
        <f t="shared" si="18"/>
        <v>176</v>
      </c>
      <c r="U17" s="266">
        <f t="shared" si="19"/>
        <v>618</v>
      </c>
      <c r="V17" s="266">
        <f t="shared" si="20"/>
        <v>185</v>
      </c>
      <c r="W17" s="266">
        <f t="shared" si="21"/>
        <v>647</v>
      </c>
      <c r="X17" s="266">
        <f t="shared" si="22"/>
        <v>194</v>
      </c>
      <c r="Y17" s="266">
        <f t="shared" si="23"/>
        <v>679</v>
      </c>
      <c r="Z17" s="266">
        <f t="shared" si="24"/>
        <v>202</v>
      </c>
      <c r="AA17" s="266">
        <f t="shared" si="25"/>
        <v>706</v>
      </c>
      <c r="AB17" s="266">
        <f t="shared" si="26"/>
        <v>212</v>
      </c>
      <c r="AC17" s="267">
        <f t="shared" si="27"/>
        <v>741</v>
      </c>
    </row>
    <row r="18" spans="1:29" s="62" customFormat="1" ht="11.15" customHeight="1">
      <c r="A18" s="59">
        <v>13</v>
      </c>
      <c r="B18" s="266">
        <f t="shared" si="0"/>
        <v>101</v>
      </c>
      <c r="C18" s="266">
        <f t="shared" si="1"/>
        <v>354</v>
      </c>
      <c r="D18" s="266">
        <f t="shared" si="2"/>
        <v>114</v>
      </c>
      <c r="E18" s="266">
        <f t="shared" si="3"/>
        <v>399</v>
      </c>
      <c r="F18" s="266">
        <f t="shared" si="4"/>
        <v>123</v>
      </c>
      <c r="G18" s="266">
        <f t="shared" si="5"/>
        <v>430</v>
      </c>
      <c r="H18" s="266">
        <f t="shared" si="6"/>
        <v>144</v>
      </c>
      <c r="I18" s="266">
        <f t="shared" si="7"/>
        <v>505</v>
      </c>
      <c r="J18" s="266">
        <f t="shared" si="8"/>
        <v>150</v>
      </c>
      <c r="K18" s="266">
        <f t="shared" si="9"/>
        <v>526</v>
      </c>
      <c r="L18" s="266">
        <f t="shared" si="10"/>
        <v>157</v>
      </c>
      <c r="M18" s="266">
        <f t="shared" si="11"/>
        <v>550</v>
      </c>
      <c r="N18" s="266">
        <f t="shared" si="12"/>
        <v>163</v>
      </c>
      <c r="O18" s="266">
        <f t="shared" si="13"/>
        <v>569</v>
      </c>
      <c r="P18" s="266">
        <f t="shared" si="14"/>
        <v>173</v>
      </c>
      <c r="Q18" s="266">
        <f t="shared" si="15"/>
        <v>607</v>
      </c>
      <c r="R18" s="266">
        <f t="shared" si="16"/>
        <v>182</v>
      </c>
      <c r="S18" s="266">
        <f t="shared" si="17"/>
        <v>637</v>
      </c>
      <c r="T18" s="266">
        <f t="shared" si="18"/>
        <v>191</v>
      </c>
      <c r="U18" s="266">
        <f t="shared" si="19"/>
        <v>669</v>
      </c>
      <c r="V18" s="266">
        <f t="shared" si="20"/>
        <v>200</v>
      </c>
      <c r="W18" s="266">
        <f t="shared" si="21"/>
        <v>701</v>
      </c>
      <c r="X18" s="266">
        <f t="shared" si="22"/>
        <v>210</v>
      </c>
      <c r="Y18" s="266">
        <f t="shared" si="23"/>
        <v>736</v>
      </c>
      <c r="Z18" s="266">
        <f t="shared" si="24"/>
        <v>218</v>
      </c>
      <c r="AA18" s="266">
        <f t="shared" si="25"/>
        <v>764</v>
      </c>
      <c r="AB18" s="266">
        <f t="shared" si="26"/>
        <v>229</v>
      </c>
      <c r="AC18" s="267">
        <f t="shared" si="27"/>
        <v>803</v>
      </c>
    </row>
    <row r="19" spans="1:29" s="62" customFormat="1" ht="11.15" customHeight="1">
      <c r="A19" s="59">
        <v>14</v>
      </c>
      <c r="B19" s="266">
        <f t="shared" si="0"/>
        <v>109</v>
      </c>
      <c r="C19" s="266">
        <f t="shared" si="1"/>
        <v>381</v>
      </c>
      <c r="D19" s="266">
        <f t="shared" si="2"/>
        <v>123</v>
      </c>
      <c r="E19" s="266">
        <f t="shared" si="3"/>
        <v>430</v>
      </c>
      <c r="F19" s="266">
        <f t="shared" si="4"/>
        <v>132</v>
      </c>
      <c r="G19" s="266">
        <f t="shared" si="5"/>
        <v>463</v>
      </c>
      <c r="H19" s="266">
        <f t="shared" si="6"/>
        <v>155</v>
      </c>
      <c r="I19" s="266">
        <f t="shared" si="7"/>
        <v>543</v>
      </c>
      <c r="J19" s="266">
        <f t="shared" si="8"/>
        <v>162</v>
      </c>
      <c r="K19" s="266">
        <f t="shared" si="9"/>
        <v>566</v>
      </c>
      <c r="L19" s="266">
        <f t="shared" si="10"/>
        <v>169</v>
      </c>
      <c r="M19" s="266">
        <f t="shared" si="11"/>
        <v>593</v>
      </c>
      <c r="N19" s="266">
        <f t="shared" si="12"/>
        <v>175</v>
      </c>
      <c r="O19" s="266">
        <f t="shared" si="13"/>
        <v>613</v>
      </c>
      <c r="P19" s="266">
        <f t="shared" si="14"/>
        <v>187</v>
      </c>
      <c r="Q19" s="266">
        <f t="shared" si="15"/>
        <v>653</v>
      </c>
      <c r="R19" s="266">
        <f t="shared" si="16"/>
        <v>196</v>
      </c>
      <c r="S19" s="266">
        <f t="shared" si="17"/>
        <v>686</v>
      </c>
      <c r="T19" s="266">
        <f t="shared" si="18"/>
        <v>206</v>
      </c>
      <c r="U19" s="266">
        <f t="shared" si="19"/>
        <v>721</v>
      </c>
      <c r="V19" s="266">
        <f t="shared" si="20"/>
        <v>216</v>
      </c>
      <c r="W19" s="266">
        <f t="shared" si="21"/>
        <v>755</v>
      </c>
      <c r="X19" s="266">
        <f t="shared" si="22"/>
        <v>226</v>
      </c>
      <c r="Y19" s="266">
        <f t="shared" si="23"/>
        <v>792</v>
      </c>
      <c r="Z19" s="266">
        <f t="shared" si="24"/>
        <v>235</v>
      </c>
      <c r="AA19" s="266">
        <f t="shared" si="25"/>
        <v>823</v>
      </c>
      <c r="AB19" s="266">
        <f t="shared" si="26"/>
        <v>247</v>
      </c>
      <c r="AC19" s="267">
        <f t="shared" si="27"/>
        <v>864</v>
      </c>
    </row>
    <row r="20" spans="1:29" s="62" customFormat="1" ht="11.15" customHeight="1">
      <c r="A20" s="59">
        <v>15</v>
      </c>
      <c r="B20" s="266">
        <f t="shared" si="0"/>
        <v>117</v>
      </c>
      <c r="C20" s="266">
        <f t="shared" si="1"/>
        <v>408</v>
      </c>
      <c r="D20" s="266">
        <f t="shared" si="2"/>
        <v>132</v>
      </c>
      <c r="E20" s="266">
        <f t="shared" si="3"/>
        <v>461</v>
      </c>
      <c r="F20" s="266">
        <f t="shared" si="4"/>
        <v>142</v>
      </c>
      <c r="G20" s="266">
        <f t="shared" si="5"/>
        <v>496</v>
      </c>
      <c r="H20" s="266">
        <f t="shared" si="6"/>
        <v>166</v>
      </c>
      <c r="I20" s="266">
        <f t="shared" si="7"/>
        <v>582</v>
      </c>
      <c r="J20" s="266">
        <f t="shared" si="8"/>
        <v>173</v>
      </c>
      <c r="K20" s="266">
        <f t="shared" si="9"/>
        <v>606</v>
      </c>
      <c r="L20" s="266">
        <f t="shared" si="10"/>
        <v>181</v>
      </c>
      <c r="M20" s="266">
        <f t="shared" si="11"/>
        <v>635</v>
      </c>
      <c r="N20" s="266">
        <f t="shared" si="12"/>
        <v>188</v>
      </c>
      <c r="O20" s="266">
        <f t="shared" si="13"/>
        <v>657</v>
      </c>
      <c r="P20" s="266">
        <f t="shared" si="14"/>
        <v>200</v>
      </c>
      <c r="Q20" s="266">
        <f t="shared" si="15"/>
        <v>700</v>
      </c>
      <c r="R20" s="266">
        <f t="shared" si="16"/>
        <v>210</v>
      </c>
      <c r="S20" s="266">
        <f t="shared" si="17"/>
        <v>735</v>
      </c>
      <c r="T20" s="266">
        <f t="shared" si="18"/>
        <v>221</v>
      </c>
      <c r="U20" s="266">
        <f t="shared" si="19"/>
        <v>772</v>
      </c>
      <c r="V20" s="266">
        <f t="shared" si="20"/>
        <v>231</v>
      </c>
      <c r="W20" s="266">
        <f t="shared" si="21"/>
        <v>809</v>
      </c>
      <c r="X20" s="266">
        <f t="shared" si="22"/>
        <v>243</v>
      </c>
      <c r="Y20" s="266">
        <f t="shared" si="23"/>
        <v>849</v>
      </c>
      <c r="Z20" s="266">
        <f t="shared" si="24"/>
        <v>252</v>
      </c>
      <c r="AA20" s="266">
        <f t="shared" si="25"/>
        <v>882</v>
      </c>
      <c r="AB20" s="266">
        <f t="shared" si="26"/>
        <v>265</v>
      </c>
      <c r="AC20" s="267">
        <f t="shared" si="27"/>
        <v>926</v>
      </c>
    </row>
    <row r="21" spans="1:29" s="62" customFormat="1" ht="11.15" customHeight="1">
      <c r="A21" s="59">
        <v>16</v>
      </c>
      <c r="B21" s="266">
        <f t="shared" si="0"/>
        <v>124</v>
      </c>
      <c r="C21" s="266">
        <f t="shared" si="1"/>
        <v>435</v>
      </c>
      <c r="D21" s="266">
        <f t="shared" si="2"/>
        <v>140</v>
      </c>
      <c r="E21" s="266">
        <f t="shared" si="3"/>
        <v>492</v>
      </c>
      <c r="F21" s="266">
        <f t="shared" si="4"/>
        <v>151</v>
      </c>
      <c r="G21" s="266">
        <f t="shared" si="5"/>
        <v>529</v>
      </c>
      <c r="H21" s="266">
        <f t="shared" si="6"/>
        <v>177</v>
      </c>
      <c r="I21" s="266">
        <f t="shared" si="7"/>
        <v>621</v>
      </c>
      <c r="J21" s="266">
        <f t="shared" si="8"/>
        <v>185</v>
      </c>
      <c r="K21" s="266">
        <f t="shared" si="9"/>
        <v>647</v>
      </c>
      <c r="L21" s="266">
        <f t="shared" si="10"/>
        <v>194</v>
      </c>
      <c r="M21" s="266">
        <f t="shared" si="11"/>
        <v>677</v>
      </c>
      <c r="N21" s="266">
        <f t="shared" si="12"/>
        <v>200</v>
      </c>
      <c r="O21" s="266">
        <f t="shared" si="13"/>
        <v>701</v>
      </c>
      <c r="P21" s="266">
        <f t="shared" si="14"/>
        <v>213</v>
      </c>
      <c r="Q21" s="266">
        <f t="shared" si="15"/>
        <v>747</v>
      </c>
      <c r="R21" s="266">
        <f t="shared" si="16"/>
        <v>224</v>
      </c>
      <c r="S21" s="266">
        <f t="shared" si="17"/>
        <v>784</v>
      </c>
      <c r="T21" s="266">
        <f t="shared" si="18"/>
        <v>235</v>
      </c>
      <c r="U21" s="266">
        <f t="shared" si="19"/>
        <v>824</v>
      </c>
      <c r="V21" s="266">
        <f t="shared" si="20"/>
        <v>246</v>
      </c>
      <c r="W21" s="266">
        <f t="shared" si="21"/>
        <v>862</v>
      </c>
      <c r="X21" s="266">
        <f t="shared" si="22"/>
        <v>259</v>
      </c>
      <c r="Y21" s="266">
        <f t="shared" si="23"/>
        <v>906</v>
      </c>
      <c r="Z21" s="266">
        <f t="shared" si="24"/>
        <v>269</v>
      </c>
      <c r="AA21" s="266">
        <f t="shared" si="25"/>
        <v>941</v>
      </c>
      <c r="AB21" s="266">
        <f t="shared" si="26"/>
        <v>282</v>
      </c>
      <c r="AC21" s="267">
        <f t="shared" si="27"/>
        <v>988</v>
      </c>
    </row>
    <row r="22" spans="1:29" s="62" customFormat="1" ht="11.15" customHeight="1">
      <c r="A22" s="59">
        <v>17</v>
      </c>
      <c r="B22" s="266">
        <f t="shared" si="0"/>
        <v>132</v>
      </c>
      <c r="C22" s="266">
        <f t="shared" si="1"/>
        <v>462</v>
      </c>
      <c r="D22" s="266">
        <f t="shared" si="2"/>
        <v>149</v>
      </c>
      <c r="E22" s="266">
        <f t="shared" si="3"/>
        <v>522</v>
      </c>
      <c r="F22" s="266">
        <f t="shared" si="4"/>
        <v>161</v>
      </c>
      <c r="G22" s="266">
        <f t="shared" si="5"/>
        <v>562</v>
      </c>
      <c r="H22" s="266">
        <f t="shared" si="6"/>
        <v>188</v>
      </c>
      <c r="I22" s="266">
        <f t="shared" si="7"/>
        <v>660</v>
      </c>
      <c r="J22" s="266">
        <f t="shared" si="8"/>
        <v>196</v>
      </c>
      <c r="K22" s="266">
        <f t="shared" si="9"/>
        <v>687</v>
      </c>
      <c r="L22" s="266">
        <f t="shared" si="10"/>
        <v>206</v>
      </c>
      <c r="M22" s="266">
        <f t="shared" si="11"/>
        <v>720</v>
      </c>
      <c r="N22" s="266">
        <f t="shared" si="12"/>
        <v>213</v>
      </c>
      <c r="O22" s="266">
        <f t="shared" si="13"/>
        <v>745</v>
      </c>
      <c r="P22" s="266">
        <f t="shared" si="14"/>
        <v>227</v>
      </c>
      <c r="Q22" s="266">
        <f t="shared" si="15"/>
        <v>793</v>
      </c>
      <c r="R22" s="266">
        <f t="shared" si="16"/>
        <v>238</v>
      </c>
      <c r="S22" s="266">
        <f t="shared" si="17"/>
        <v>833</v>
      </c>
      <c r="T22" s="266">
        <f t="shared" si="18"/>
        <v>250</v>
      </c>
      <c r="U22" s="266">
        <f t="shared" si="19"/>
        <v>875</v>
      </c>
      <c r="V22" s="266">
        <f t="shared" si="20"/>
        <v>262</v>
      </c>
      <c r="W22" s="266">
        <f t="shared" si="21"/>
        <v>916</v>
      </c>
      <c r="X22" s="266">
        <f t="shared" si="22"/>
        <v>275</v>
      </c>
      <c r="Y22" s="266">
        <f t="shared" si="23"/>
        <v>962</v>
      </c>
      <c r="Z22" s="266">
        <f t="shared" si="24"/>
        <v>286</v>
      </c>
      <c r="AA22" s="266">
        <f t="shared" si="25"/>
        <v>1000</v>
      </c>
      <c r="AB22" s="266">
        <f t="shared" si="26"/>
        <v>300</v>
      </c>
      <c r="AC22" s="267">
        <f t="shared" si="27"/>
        <v>1050</v>
      </c>
    </row>
    <row r="23" spans="1:29" s="62" customFormat="1" ht="11.15" customHeight="1">
      <c r="A23" s="59">
        <v>18</v>
      </c>
      <c r="B23" s="266">
        <f t="shared" si="0"/>
        <v>140</v>
      </c>
      <c r="C23" s="266">
        <f t="shared" si="1"/>
        <v>490</v>
      </c>
      <c r="D23" s="266">
        <f t="shared" si="2"/>
        <v>158</v>
      </c>
      <c r="E23" s="266">
        <f t="shared" si="3"/>
        <v>553</v>
      </c>
      <c r="F23" s="266">
        <f t="shared" si="4"/>
        <v>170</v>
      </c>
      <c r="G23" s="266">
        <f t="shared" si="5"/>
        <v>595</v>
      </c>
      <c r="H23" s="266">
        <f t="shared" si="6"/>
        <v>200</v>
      </c>
      <c r="I23" s="266">
        <f t="shared" si="7"/>
        <v>699</v>
      </c>
      <c r="J23" s="266">
        <f t="shared" si="8"/>
        <v>208</v>
      </c>
      <c r="K23" s="266">
        <f t="shared" si="9"/>
        <v>728</v>
      </c>
      <c r="L23" s="266">
        <f t="shared" si="10"/>
        <v>218</v>
      </c>
      <c r="M23" s="266">
        <f t="shared" si="11"/>
        <v>762</v>
      </c>
      <c r="N23" s="266">
        <f t="shared" si="12"/>
        <v>225</v>
      </c>
      <c r="O23" s="266">
        <f t="shared" si="13"/>
        <v>789</v>
      </c>
      <c r="P23" s="266">
        <f t="shared" si="14"/>
        <v>240</v>
      </c>
      <c r="Q23" s="266">
        <f t="shared" si="15"/>
        <v>840</v>
      </c>
      <c r="R23" s="266">
        <f t="shared" si="16"/>
        <v>252</v>
      </c>
      <c r="S23" s="266">
        <f t="shared" si="17"/>
        <v>882</v>
      </c>
      <c r="T23" s="266">
        <f t="shared" si="18"/>
        <v>265</v>
      </c>
      <c r="U23" s="266">
        <f t="shared" si="19"/>
        <v>926</v>
      </c>
      <c r="V23" s="266">
        <f t="shared" si="20"/>
        <v>277</v>
      </c>
      <c r="W23" s="266">
        <f t="shared" si="21"/>
        <v>970</v>
      </c>
      <c r="X23" s="266">
        <f t="shared" si="22"/>
        <v>291</v>
      </c>
      <c r="Y23" s="266">
        <f t="shared" si="23"/>
        <v>1019</v>
      </c>
      <c r="Z23" s="266">
        <f t="shared" si="24"/>
        <v>302</v>
      </c>
      <c r="AA23" s="266">
        <f t="shared" si="25"/>
        <v>1058</v>
      </c>
      <c r="AB23" s="266">
        <f t="shared" si="26"/>
        <v>318</v>
      </c>
      <c r="AC23" s="267">
        <f t="shared" si="27"/>
        <v>1111</v>
      </c>
    </row>
    <row r="24" spans="1:29" s="62" customFormat="1" ht="11.15" customHeight="1">
      <c r="A24" s="59">
        <v>19</v>
      </c>
      <c r="B24" s="266">
        <f t="shared" si="0"/>
        <v>148</v>
      </c>
      <c r="C24" s="266">
        <f t="shared" si="1"/>
        <v>517</v>
      </c>
      <c r="D24" s="266">
        <f t="shared" si="2"/>
        <v>167</v>
      </c>
      <c r="E24" s="266">
        <f t="shared" si="3"/>
        <v>584</v>
      </c>
      <c r="F24" s="266">
        <f t="shared" si="4"/>
        <v>180</v>
      </c>
      <c r="G24" s="266">
        <f t="shared" si="5"/>
        <v>628</v>
      </c>
      <c r="H24" s="266">
        <f t="shared" si="6"/>
        <v>211</v>
      </c>
      <c r="I24" s="266">
        <f t="shared" si="7"/>
        <v>737</v>
      </c>
      <c r="J24" s="266">
        <f t="shared" si="8"/>
        <v>219</v>
      </c>
      <c r="K24" s="266">
        <f t="shared" si="9"/>
        <v>768</v>
      </c>
      <c r="L24" s="266">
        <f t="shared" si="10"/>
        <v>230</v>
      </c>
      <c r="M24" s="266">
        <f t="shared" si="11"/>
        <v>804</v>
      </c>
      <c r="N24" s="266">
        <f t="shared" si="12"/>
        <v>238</v>
      </c>
      <c r="O24" s="266">
        <f t="shared" si="13"/>
        <v>832</v>
      </c>
      <c r="P24" s="266">
        <f t="shared" si="14"/>
        <v>253</v>
      </c>
      <c r="Q24" s="266">
        <f t="shared" si="15"/>
        <v>887</v>
      </c>
      <c r="R24" s="266">
        <f t="shared" si="16"/>
        <v>266</v>
      </c>
      <c r="S24" s="266">
        <f t="shared" si="17"/>
        <v>931</v>
      </c>
      <c r="T24" s="266">
        <f t="shared" si="18"/>
        <v>279</v>
      </c>
      <c r="U24" s="266">
        <f t="shared" si="19"/>
        <v>978</v>
      </c>
      <c r="V24" s="266">
        <f t="shared" si="20"/>
        <v>293</v>
      </c>
      <c r="W24" s="266">
        <f t="shared" si="21"/>
        <v>1024</v>
      </c>
      <c r="X24" s="266">
        <f t="shared" si="22"/>
        <v>307</v>
      </c>
      <c r="Y24" s="266">
        <f t="shared" si="23"/>
        <v>1075</v>
      </c>
      <c r="Z24" s="266">
        <f t="shared" si="24"/>
        <v>319</v>
      </c>
      <c r="AA24" s="266">
        <f t="shared" si="25"/>
        <v>1117</v>
      </c>
      <c r="AB24" s="266">
        <f t="shared" si="26"/>
        <v>335</v>
      </c>
      <c r="AC24" s="267">
        <f t="shared" si="27"/>
        <v>1173</v>
      </c>
    </row>
    <row r="25" spans="1:29" s="62" customFormat="1" ht="11.15" customHeight="1">
      <c r="A25" s="59">
        <v>20</v>
      </c>
      <c r="B25" s="266">
        <f t="shared" si="0"/>
        <v>155</v>
      </c>
      <c r="C25" s="266">
        <f t="shared" si="1"/>
        <v>544</v>
      </c>
      <c r="D25" s="266">
        <f t="shared" si="2"/>
        <v>176</v>
      </c>
      <c r="E25" s="266">
        <f t="shared" si="3"/>
        <v>614</v>
      </c>
      <c r="F25" s="266">
        <f t="shared" si="4"/>
        <v>189</v>
      </c>
      <c r="G25" s="266">
        <f t="shared" si="5"/>
        <v>662</v>
      </c>
      <c r="H25" s="266">
        <f t="shared" si="6"/>
        <v>222</v>
      </c>
      <c r="I25" s="266">
        <f t="shared" si="7"/>
        <v>776</v>
      </c>
      <c r="J25" s="266">
        <f t="shared" si="8"/>
        <v>231</v>
      </c>
      <c r="K25" s="266">
        <f t="shared" si="9"/>
        <v>809</v>
      </c>
      <c r="L25" s="266">
        <f t="shared" si="10"/>
        <v>242</v>
      </c>
      <c r="M25" s="266">
        <f t="shared" si="11"/>
        <v>847</v>
      </c>
      <c r="N25" s="266">
        <f t="shared" si="12"/>
        <v>250</v>
      </c>
      <c r="O25" s="266">
        <f t="shared" si="13"/>
        <v>876</v>
      </c>
      <c r="P25" s="266">
        <f t="shared" si="14"/>
        <v>267</v>
      </c>
      <c r="Q25" s="266">
        <f t="shared" si="15"/>
        <v>933</v>
      </c>
      <c r="R25" s="266">
        <f t="shared" si="16"/>
        <v>280</v>
      </c>
      <c r="S25" s="266">
        <f t="shared" si="17"/>
        <v>980</v>
      </c>
      <c r="T25" s="266">
        <f t="shared" si="18"/>
        <v>294</v>
      </c>
      <c r="U25" s="266">
        <f t="shared" si="19"/>
        <v>1029</v>
      </c>
      <c r="V25" s="266">
        <f t="shared" si="20"/>
        <v>308</v>
      </c>
      <c r="W25" s="266">
        <f t="shared" si="21"/>
        <v>1078</v>
      </c>
      <c r="X25" s="266">
        <f t="shared" si="22"/>
        <v>323</v>
      </c>
      <c r="Y25" s="266">
        <f t="shared" si="23"/>
        <v>1132</v>
      </c>
      <c r="Z25" s="266">
        <f t="shared" si="24"/>
        <v>336</v>
      </c>
      <c r="AA25" s="266">
        <f t="shared" si="25"/>
        <v>1176</v>
      </c>
      <c r="AB25" s="266">
        <f t="shared" si="26"/>
        <v>353</v>
      </c>
      <c r="AC25" s="267">
        <f t="shared" si="27"/>
        <v>1235</v>
      </c>
    </row>
    <row r="26" spans="1:29" s="62" customFormat="1" ht="11.15" customHeight="1">
      <c r="A26" s="59">
        <v>21</v>
      </c>
      <c r="B26" s="266">
        <f t="shared" si="0"/>
        <v>163</v>
      </c>
      <c r="C26" s="266">
        <f t="shared" si="1"/>
        <v>571</v>
      </c>
      <c r="D26" s="266">
        <f t="shared" si="2"/>
        <v>184</v>
      </c>
      <c r="E26" s="266">
        <f t="shared" si="3"/>
        <v>645</v>
      </c>
      <c r="F26" s="266">
        <f t="shared" si="4"/>
        <v>198</v>
      </c>
      <c r="G26" s="266">
        <f t="shared" si="5"/>
        <v>695</v>
      </c>
      <c r="H26" s="266">
        <f t="shared" si="6"/>
        <v>233</v>
      </c>
      <c r="I26" s="266">
        <f t="shared" si="7"/>
        <v>815</v>
      </c>
      <c r="J26" s="266">
        <f t="shared" si="8"/>
        <v>243</v>
      </c>
      <c r="K26" s="266">
        <f t="shared" si="9"/>
        <v>849</v>
      </c>
      <c r="L26" s="266">
        <f t="shared" si="10"/>
        <v>254</v>
      </c>
      <c r="M26" s="266">
        <f t="shared" si="11"/>
        <v>889</v>
      </c>
      <c r="N26" s="266">
        <f t="shared" si="12"/>
        <v>263</v>
      </c>
      <c r="O26" s="266">
        <f t="shared" si="13"/>
        <v>920</v>
      </c>
      <c r="P26" s="266">
        <f t="shared" si="14"/>
        <v>280</v>
      </c>
      <c r="Q26" s="266">
        <f t="shared" si="15"/>
        <v>980</v>
      </c>
      <c r="R26" s="266">
        <f t="shared" si="16"/>
        <v>294</v>
      </c>
      <c r="S26" s="266">
        <f t="shared" si="17"/>
        <v>1029</v>
      </c>
      <c r="T26" s="266">
        <f t="shared" si="18"/>
        <v>309</v>
      </c>
      <c r="U26" s="266">
        <f t="shared" si="19"/>
        <v>1081</v>
      </c>
      <c r="V26" s="266">
        <f t="shared" si="20"/>
        <v>323</v>
      </c>
      <c r="W26" s="266">
        <f t="shared" si="21"/>
        <v>1132</v>
      </c>
      <c r="X26" s="266">
        <f t="shared" si="22"/>
        <v>340</v>
      </c>
      <c r="Y26" s="266">
        <f t="shared" si="23"/>
        <v>1188</v>
      </c>
      <c r="Z26" s="266">
        <f t="shared" si="24"/>
        <v>353</v>
      </c>
      <c r="AA26" s="266">
        <f t="shared" si="25"/>
        <v>1235</v>
      </c>
      <c r="AB26" s="266">
        <f t="shared" si="26"/>
        <v>370</v>
      </c>
      <c r="AC26" s="267">
        <f t="shared" si="27"/>
        <v>1297</v>
      </c>
    </row>
    <row r="27" spans="1:29" s="62" customFormat="1" ht="11.15" customHeight="1">
      <c r="A27" s="59">
        <v>22</v>
      </c>
      <c r="B27" s="266">
        <f t="shared" si="0"/>
        <v>171</v>
      </c>
      <c r="C27" s="266">
        <f t="shared" si="1"/>
        <v>598</v>
      </c>
      <c r="D27" s="266">
        <f t="shared" si="2"/>
        <v>193</v>
      </c>
      <c r="E27" s="266">
        <f t="shared" si="3"/>
        <v>676</v>
      </c>
      <c r="F27" s="266">
        <f t="shared" si="4"/>
        <v>208</v>
      </c>
      <c r="G27" s="266">
        <f t="shared" si="5"/>
        <v>728</v>
      </c>
      <c r="H27" s="266">
        <f t="shared" si="6"/>
        <v>244</v>
      </c>
      <c r="I27" s="266">
        <f t="shared" si="7"/>
        <v>854</v>
      </c>
      <c r="J27" s="266">
        <f t="shared" si="8"/>
        <v>254</v>
      </c>
      <c r="K27" s="266">
        <f t="shared" si="9"/>
        <v>889</v>
      </c>
      <c r="L27" s="266">
        <f t="shared" si="10"/>
        <v>266</v>
      </c>
      <c r="M27" s="266">
        <f t="shared" si="11"/>
        <v>931</v>
      </c>
      <c r="N27" s="266">
        <f t="shared" si="12"/>
        <v>275</v>
      </c>
      <c r="O27" s="266">
        <f t="shared" si="13"/>
        <v>964</v>
      </c>
      <c r="P27" s="266">
        <f t="shared" si="14"/>
        <v>293</v>
      </c>
      <c r="Q27" s="266">
        <f t="shared" si="15"/>
        <v>1027</v>
      </c>
      <c r="R27" s="266">
        <f t="shared" si="16"/>
        <v>308</v>
      </c>
      <c r="S27" s="266">
        <f t="shared" si="17"/>
        <v>1078</v>
      </c>
      <c r="T27" s="266">
        <f t="shared" si="18"/>
        <v>324</v>
      </c>
      <c r="U27" s="266">
        <f t="shared" si="19"/>
        <v>1132</v>
      </c>
      <c r="V27" s="266">
        <f t="shared" si="20"/>
        <v>339</v>
      </c>
      <c r="W27" s="266">
        <f t="shared" si="21"/>
        <v>1186</v>
      </c>
      <c r="X27" s="266">
        <f t="shared" si="22"/>
        <v>356</v>
      </c>
      <c r="Y27" s="266">
        <f t="shared" si="23"/>
        <v>1245</v>
      </c>
      <c r="Z27" s="266">
        <f t="shared" si="24"/>
        <v>370</v>
      </c>
      <c r="AA27" s="266">
        <f t="shared" si="25"/>
        <v>1294</v>
      </c>
      <c r="AB27" s="266">
        <f t="shared" si="26"/>
        <v>388</v>
      </c>
      <c r="AC27" s="267">
        <f t="shared" si="27"/>
        <v>1358</v>
      </c>
    </row>
    <row r="28" spans="1:29" s="62" customFormat="1" ht="11.15" customHeight="1">
      <c r="A28" s="59">
        <v>23</v>
      </c>
      <c r="B28" s="266">
        <f t="shared" si="0"/>
        <v>179</v>
      </c>
      <c r="C28" s="266">
        <f t="shared" si="1"/>
        <v>625</v>
      </c>
      <c r="D28" s="266">
        <f t="shared" si="2"/>
        <v>202</v>
      </c>
      <c r="E28" s="266">
        <f t="shared" si="3"/>
        <v>707</v>
      </c>
      <c r="F28" s="266">
        <f t="shared" si="4"/>
        <v>217</v>
      </c>
      <c r="G28" s="266">
        <f t="shared" si="5"/>
        <v>761</v>
      </c>
      <c r="H28" s="266">
        <f t="shared" si="6"/>
        <v>255</v>
      </c>
      <c r="I28" s="266">
        <f t="shared" si="7"/>
        <v>893</v>
      </c>
      <c r="J28" s="266">
        <f t="shared" si="8"/>
        <v>266</v>
      </c>
      <c r="K28" s="266">
        <f t="shared" si="9"/>
        <v>930</v>
      </c>
      <c r="L28" s="266">
        <f t="shared" si="10"/>
        <v>278</v>
      </c>
      <c r="M28" s="266">
        <f t="shared" si="11"/>
        <v>974</v>
      </c>
      <c r="N28" s="266">
        <f t="shared" si="12"/>
        <v>288</v>
      </c>
      <c r="O28" s="266">
        <f t="shared" si="13"/>
        <v>1008</v>
      </c>
      <c r="P28" s="266">
        <f t="shared" si="14"/>
        <v>307</v>
      </c>
      <c r="Q28" s="266">
        <f t="shared" si="15"/>
        <v>1073</v>
      </c>
      <c r="R28" s="266">
        <f t="shared" si="16"/>
        <v>322</v>
      </c>
      <c r="S28" s="266">
        <f t="shared" si="17"/>
        <v>1127</v>
      </c>
      <c r="T28" s="266">
        <f t="shared" si="18"/>
        <v>338</v>
      </c>
      <c r="U28" s="266">
        <f t="shared" si="19"/>
        <v>1184</v>
      </c>
      <c r="V28" s="266">
        <f t="shared" si="20"/>
        <v>354</v>
      </c>
      <c r="W28" s="266">
        <f t="shared" si="21"/>
        <v>1240</v>
      </c>
      <c r="X28" s="266">
        <f t="shared" si="22"/>
        <v>372</v>
      </c>
      <c r="Y28" s="266">
        <f t="shared" si="23"/>
        <v>1302</v>
      </c>
      <c r="Z28" s="266">
        <f t="shared" si="24"/>
        <v>386</v>
      </c>
      <c r="AA28" s="266">
        <f t="shared" si="25"/>
        <v>1352</v>
      </c>
      <c r="AB28" s="266">
        <f t="shared" si="26"/>
        <v>406</v>
      </c>
      <c r="AC28" s="267">
        <f t="shared" si="27"/>
        <v>1420</v>
      </c>
    </row>
    <row r="29" spans="1:29" s="62" customFormat="1" ht="11.15" customHeight="1">
      <c r="A29" s="59">
        <v>24</v>
      </c>
      <c r="B29" s="266">
        <f t="shared" si="0"/>
        <v>186</v>
      </c>
      <c r="C29" s="266">
        <f t="shared" si="1"/>
        <v>653</v>
      </c>
      <c r="D29" s="266">
        <f t="shared" si="2"/>
        <v>211</v>
      </c>
      <c r="E29" s="266">
        <f t="shared" si="3"/>
        <v>737</v>
      </c>
      <c r="F29" s="266">
        <f t="shared" si="4"/>
        <v>227</v>
      </c>
      <c r="G29" s="266">
        <f t="shared" si="5"/>
        <v>794</v>
      </c>
      <c r="H29" s="266">
        <f t="shared" si="6"/>
        <v>266</v>
      </c>
      <c r="I29" s="266">
        <f t="shared" si="7"/>
        <v>931</v>
      </c>
      <c r="J29" s="266">
        <f t="shared" si="8"/>
        <v>277</v>
      </c>
      <c r="K29" s="266">
        <f t="shared" si="9"/>
        <v>970</v>
      </c>
      <c r="L29" s="266">
        <f t="shared" si="10"/>
        <v>290</v>
      </c>
      <c r="M29" s="266">
        <f t="shared" si="11"/>
        <v>1016</v>
      </c>
      <c r="N29" s="266">
        <f t="shared" si="12"/>
        <v>300</v>
      </c>
      <c r="O29" s="266">
        <f t="shared" si="13"/>
        <v>1051</v>
      </c>
      <c r="P29" s="266">
        <f t="shared" si="14"/>
        <v>320</v>
      </c>
      <c r="Q29" s="266">
        <f t="shared" si="15"/>
        <v>1120</v>
      </c>
      <c r="R29" s="266">
        <f t="shared" si="16"/>
        <v>336</v>
      </c>
      <c r="S29" s="266">
        <f t="shared" si="17"/>
        <v>1176</v>
      </c>
      <c r="T29" s="266">
        <f t="shared" si="18"/>
        <v>353</v>
      </c>
      <c r="U29" s="266">
        <f t="shared" si="19"/>
        <v>1235</v>
      </c>
      <c r="V29" s="266">
        <f t="shared" si="20"/>
        <v>370</v>
      </c>
      <c r="W29" s="266">
        <f t="shared" si="21"/>
        <v>1294</v>
      </c>
      <c r="X29" s="266">
        <f t="shared" si="22"/>
        <v>388</v>
      </c>
      <c r="Y29" s="266">
        <f t="shared" si="23"/>
        <v>1358</v>
      </c>
      <c r="Z29" s="266">
        <f t="shared" si="24"/>
        <v>403</v>
      </c>
      <c r="AA29" s="266">
        <f t="shared" si="25"/>
        <v>1411</v>
      </c>
      <c r="AB29" s="266">
        <f t="shared" si="26"/>
        <v>423</v>
      </c>
      <c r="AC29" s="267">
        <f t="shared" si="27"/>
        <v>1482</v>
      </c>
    </row>
    <row r="30" spans="1:29" s="62" customFormat="1" ht="11.15" customHeight="1">
      <c r="A30" s="59">
        <v>25</v>
      </c>
      <c r="B30" s="266">
        <f t="shared" si="0"/>
        <v>194</v>
      </c>
      <c r="C30" s="266">
        <f t="shared" si="1"/>
        <v>680</v>
      </c>
      <c r="D30" s="266">
        <f t="shared" si="2"/>
        <v>219</v>
      </c>
      <c r="E30" s="266">
        <f t="shared" si="3"/>
        <v>768</v>
      </c>
      <c r="F30" s="266">
        <f t="shared" si="4"/>
        <v>236</v>
      </c>
      <c r="G30" s="266">
        <f t="shared" si="5"/>
        <v>827</v>
      </c>
      <c r="H30" s="266">
        <f t="shared" si="6"/>
        <v>277</v>
      </c>
      <c r="I30" s="266">
        <f t="shared" si="7"/>
        <v>970</v>
      </c>
      <c r="J30" s="266">
        <f t="shared" si="8"/>
        <v>289</v>
      </c>
      <c r="K30" s="266">
        <f t="shared" si="9"/>
        <v>1011</v>
      </c>
      <c r="L30" s="266">
        <f t="shared" si="10"/>
        <v>302</v>
      </c>
      <c r="M30" s="266">
        <f t="shared" si="11"/>
        <v>1058</v>
      </c>
      <c r="N30" s="266">
        <f t="shared" si="12"/>
        <v>313</v>
      </c>
      <c r="O30" s="266">
        <f t="shared" si="13"/>
        <v>1095</v>
      </c>
      <c r="P30" s="266">
        <f t="shared" si="14"/>
        <v>333</v>
      </c>
      <c r="Q30" s="266">
        <f t="shared" si="15"/>
        <v>1167</v>
      </c>
      <c r="R30" s="266">
        <f t="shared" si="16"/>
        <v>350</v>
      </c>
      <c r="S30" s="266">
        <f t="shared" si="17"/>
        <v>1225</v>
      </c>
      <c r="T30" s="266">
        <f t="shared" si="18"/>
        <v>368</v>
      </c>
      <c r="U30" s="266">
        <f t="shared" si="19"/>
        <v>1287</v>
      </c>
      <c r="V30" s="266">
        <f t="shared" si="20"/>
        <v>385</v>
      </c>
      <c r="W30" s="266">
        <f t="shared" si="21"/>
        <v>1348</v>
      </c>
      <c r="X30" s="266">
        <f t="shared" si="22"/>
        <v>404</v>
      </c>
      <c r="Y30" s="266">
        <f t="shared" si="23"/>
        <v>1415</v>
      </c>
      <c r="Z30" s="266">
        <f t="shared" si="24"/>
        <v>420</v>
      </c>
      <c r="AA30" s="266">
        <f t="shared" si="25"/>
        <v>1470</v>
      </c>
      <c r="AB30" s="266">
        <f t="shared" si="26"/>
        <v>441</v>
      </c>
      <c r="AC30" s="267">
        <f t="shared" si="27"/>
        <v>1544</v>
      </c>
    </row>
    <row r="31" spans="1:29" s="62" customFormat="1" ht="11.15" customHeight="1">
      <c r="A31" s="59">
        <v>26</v>
      </c>
      <c r="B31" s="266">
        <f t="shared" si="0"/>
        <v>202</v>
      </c>
      <c r="C31" s="266">
        <f t="shared" si="1"/>
        <v>707</v>
      </c>
      <c r="D31" s="266">
        <f t="shared" si="2"/>
        <v>228</v>
      </c>
      <c r="E31" s="266">
        <f t="shared" si="3"/>
        <v>799</v>
      </c>
      <c r="F31" s="266">
        <f t="shared" si="4"/>
        <v>246</v>
      </c>
      <c r="G31" s="266">
        <f t="shared" si="5"/>
        <v>860</v>
      </c>
      <c r="H31" s="266">
        <f t="shared" si="6"/>
        <v>288</v>
      </c>
      <c r="I31" s="266">
        <f t="shared" si="7"/>
        <v>1009</v>
      </c>
      <c r="J31" s="266">
        <f t="shared" si="8"/>
        <v>300</v>
      </c>
      <c r="K31" s="266">
        <f t="shared" si="9"/>
        <v>1051</v>
      </c>
      <c r="L31" s="266">
        <f t="shared" si="10"/>
        <v>314</v>
      </c>
      <c r="M31" s="266">
        <f t="shared" si="11"/>
        <v>1101</v>
      </c>
      <c r="N31" s="266">
        <f t="shared" si="12"/>
        <v>325</v>
      </c>
      <c r="O31" s="266">
        <f t="shared" si="13"/>
        <v>1139</v>
      </c>
      <c r="P31" s="266">
        <f t="shared" si="14"/>
        <v>347</v>
      </c>
      <c r="Q31" s="266">
        <f t="shared" si="15"/>
        <v>1213</v>
      </c>
      <c r="R31" s="266">
        <f t="shared" si="16"/>
        <v>364</v>
      </c>
      <c r="S31" s="266">
        <f t="shared" si="17"/>
        <v>1275</v>
      </c>
      <c r="T31" s="266">
        <f t="shared" si="18"/>
        <v>382</v>
      </c>
      <c r="U31" s="266">
        <f t="shared" si="19"/>
        <v>1338</v>
      </c>
      <c r="V31" s="266">
        <f t="shared" si="20"/>
        <v>400</v>
      </c>
      <c r="W31" s="266">
        <f t="shared" si="21"/>
        <v>1401</v>
      </c>
      <c r="X31" s="266">
        <f t="shared" si="22"/>
        <v>420</v>
      </c>
      <c r="Y31" s="266">
        <f t="shared" si="23"/>
        <v>1471</v>
      </c>
      <c r="Z31" s="266">
        <f t="shared" si="24"/>
        <v>437</v>
      </c>
      <c r="AA31" s="266">
        <f t="shared" si="25"/>
        <v>1529</v>
      </c>
      <c r="AB31" s="266">
        <f t="shared" si="26"/>
        <v>459</v>
      </c>
      <c r="AC31" s="267">
        <f t="shared" si="27"/>
        <v>1605</v>
      </c>
    </row>
    <row r="32" spans="1:29" s="62" customFormat="1" ht="11.15" customHeight="1">
      <c r="A32" s="59">
        <v>27</v>
      </c>
      <c r="B32" s="266">
        <f t="shared" si="0"/>
        <v>210</v>
      </c>
      <c r="C32" s="266">
        <f t="shared" si="1"/>
        <v>734</v>
      </c>
      <c r="D32" s="266">
        <f t="shared" si="2"/>
        <v>237</v>
      </c>
      <c r="E32" s="266">
        <f t="shared" si="3"/>
        <v>830</v>
      </c>
      <c r="F32" s="266">
        <f t="shared" si="4"/>
        <v>255</v>
      </c>
      <c r="G32" s="266">
        <f t="shared" si="5"/>
        <v>893</v>
      </c>
      <c r="H32" s="266">
        <f t="shared" si="6"/>
        <v>299</v>
      </c>
      <c r="I32" s="266">
        <f t="shared" si="7"/>
        <v>1048</v>
      </c>
      <c r="J32" s="266">
        <f t="shared" si="8"/>
        <v>312</v>
      </c>
      <c r="K32" s="266">
        <f t="shared" si="9"/>
        <v>1091</v>
      </c>
      <c r="L32" s="266">
        <f t="shared" si="10"/>
        <v>327</v>
      </c>
      <c r="M32" s="266">
        <f t="shared" si="11"/>
        <v>1143</v>
      </c>
      <c r="N32" s="266">
        <f t="shared" si="12"/>
        <v>338</v>
      </c>
      <c r="O32" s="266">
        <f t="shared" si="13"/>
        <v>1183</v>
      </c>
      <c r="P32" s="266">
        <f t="shared" si="14"/>
        <v>360</v>
      </c>
      <c r="Q32" s="266">
        <f t="shared" si="15"/>
        <v>1260</v>
      </c>
      <c r="R32" s="266">
        <f t="shared" si="16"/>
        <v>378</v>
      </c>
      <c r="S32" s="266">
        <f t="shared" si="17"/>
        <v>1324</v>
      </c>
      <c r="T32" s="266">
        <f t="shared" si="18"/>
        <v>397</v>
      </c>
      <c r="U32" s="266">
        <f t="shared" si="19"/>
        <v>1390</v>
      </c>
      <c r="V32" s="266">
        <f t="shared" si="20"/>
        <v>416</v>
      </c>
      <c r="W32" s="266">
        <f t="shared" si="21"/>
        <v>1455</v>
      </c>
      <c r="X32" s="266">
        <f t="shared" si="22"/>
        <v>437</v>
      </c>
      <c r="Y32" s="266">
        <f t="shared" si="23"/>
        <v>1528</v>
      </c>
      <c r="Z32" s="266">
        <f t="shared" si="24"/>
        <v>454</v>
      </c>
      <c r="AA32" s="266">
        <f t="shared" si="25"/>
        <v>1588</v>
      </c>
      <c r="AB32" s="266">
        <f t="shared" si="26"/>
        <v>476</v>
      </c>
      <c r="AC32" s="267">
        <f t="shared" si="27"/>
        <v>1667</v>
      </c>
    </row>
    <row r="33" spans="1:29" s="62" customFormat="1" ht="11.15" customHeight="1">
      <c r="A33" s="59">
        <v>28</v>
      </c>
      <c r="B33" s="266">
        <f t="shared" si="0"/>
        <v>218</v>
      </c>
      <c r="C33" s="266">
        <f t="shared" si="1"/>
        <v>761</v>
      </c>
      <c r="D33" s="266">
        <f t="shared" si="2"/>
        <v>246</v>
      </c>
      <c r="E33" s="266">
        <f t="shared" si="3"/>
        <v>860</v>
      </c>
      <c r="F33" s="266">
        <f t="shared" si="4"/>
        <v>265</v>
      </c>
      <c r="G33" s="266">
        <f t="shared" si="5"/>
        <v>926</v>
      </c>
      <c r="H33" s="266">
        <f t="shared" si="6"/>
        <v>310</v>
      </c>
      <c r="I33" s="266">
        <f t="shared" si="7"/>
        <v>1087</v>
      </c>
      <c r="J33" s="266">
        <f t="shared" si="8"/>
        <v>323</v>
      </c>
      <c r="K33" s="266">
        <f t="shared" si="9"/>
        <v>1132</v>
      </c>
      <c r="L33" s="266">
        <f t="shared" si="10"/>
        <v>339</v>
      </c>
      <c r="M33" s="266">
        <f t="shared" si="11"/>
        <v>1185</v>
      </c>
      <c r="N33" s="266">
        <f t="shared" si="12"/>
        <v>350</v>
      </c>
      <c r="O33" s="266">
        <f t="shared" si="13"/>
        <v>1227</v>
      </c>
      <c r="P33" s="266">
        <f t="shared" si="14"/>
        <v>373</v>
      </c>
      <c r="Q33" s="266">
        <f t="shared" si="15"/>
        <v>1307</v>
      </c>
      <c r="R33" s="266">
        <f t="shared" si="16"/>
        <v>392</v>
      </c>
      <c r="S33" s="266">
        <f t="shared" si="17"/>
        <v>1373</v>
      </c>
      <c r="T33" s="266">
        <f t="shared" si="18"/>
        <v>412</v>
      </c>
      <c r="U33" s="266">
        <f t="shared" si="19"/>
        <v>1441</v>
      </c>
      <c r="V33" s="266">
        <f t="shared" si="20"/>
        <v>431</v>
      </c>
      <c r="W33" s="266">
        <f t="shared" si="21"/>
        <v>1509</v>
      </c>
      <c r="X33" s="266">
        <f t="shared" si="22"/>
        <v>453</v>
      </c>
      <c r="Y33" s="266">
        <f t="shared" si="23"/>
        <v>1585</v>
      </c>
      <c r="Z33" s="266">
        <f t="shared" si="24"/>
        <v>470</v>
      </c>
      <c r="AA33" s="266">
        <f t="shared" si="25"/>
        <v>1646</v>
      </c>
      <c r="AB33" s="266">
        <f t="shared" si="26"/>
        <v>494</v>
      </c>
      <c r="AC33" s="267">
        <f t="shared" si="27"/>
        <v>1729</v>
      </c>
    </row>
    <row r="34" spans="1:29" s="62" customFormat="1" ht="11.15" customHeight="1">
      <c r="A34" s="59">
        <v>29</v>
      </c>
      <c r="B34" s="266">
        <f t="shared" si="0"/>
        <v>225</v>
      </c>
      <c r="C34" s="266">
        <f t="shared" si="1"/>
        <v>789</v>
      </c>
      <c r="D34" s="266">
        <f t="shared" si="2"/>
        <v>255</v>
      </c>
      <c r="E34" s="266">
        <f t="shared" si="3"/>
        <v>891</v>
      </c>
      <c r="F34" s="266">
        <f t="shared" si="4"/>
        <v>274</v>
      </c>
      <c r="G34" s="266">
        <f t="shared" si="5"/>
        <v>959</v>
      </c>
      <c r="H34" s="266">
        <f t="shared" si="6"/>
        <v>322</v>
      </c>
      <c r="I34" s="266">
        <f t="shared" si="7"/>
        <v>1125</v>
      </c>
      <c r="J34" s="266">
        <f t="shared" si="8"/>
        <v>335</v>
      </c>
      <c r="K34" s="266">
        <f t="shared" si="9"/>
        <v>1172</v>
      </c>
      <c r="L34" s="266">
        <f t="shared" si="10"/>
        <v>351</v>
      </c>
      <c r="M34" s="266">
        <f t="shared" si="11"/>
        <v>1228</v>
      </c>
      <c r="N34" s="266">
        <f t="shared" si="12"/>
        <v>363</v>
      </c>
      <c r="O34" s="266">
        <f t="shared" si="13"/>
        <v>1270</v>
      </c>
      <c r="P34" s="266">
        <f t="shared" si="14"/>
        <v>387</v>
      </c>
      <c r="Q34" s="266">
        <f t="shared" si="15"/>
        <v>1353</v>
      </c>
      <c r="R34" s="266">
        <f t="shared" si="16"/>
        <v>406</v>
      </c>
      <c r="S34" s="266">
        <f t="shared" si="17"/>
        <v>1422</v>
      </c>
      <c r="T34" s="266">
        <f t="shared" si="18"/>
        <v>426</v>
      </c>
      <c r="U34" s="266">
        <f t="shared" si="19"/>
        <v>1493</v>
      </c>
      <c r="V34" s="266">
        <f t="shared" si="20"/>
        <v>447</v>
      </c>
      <c r="W34" s="266">
        <f t="shared" si="21"/>
        <v>1563</v>
      </c>
      <c r="X34" s="266">
        <f t="shared" si="22"/>
        <v>469</v>
      </c>
      <c r="Y34" s="266">
        <f t="shared" si="23"/>
        <v>1641</v>
      </c>
      <c r="Z34" s="266">
        <f t="shared" si="24"/>
        <v>487</v>
      </c>
      <c r="AA34" s="266">
        <f t="shared" si="25"/>
        <v>1705</v>
      </c>
      <c r="AB34" s="266">
        <f t="shared" si="26"/>
        <v>512</v>
      </c>
      <c r="AC34" s="267">
        <f t="shared" si="27"/>
        <v>1790</v>
      </c>
    </row>
    <row r="35" spans="1:29" s="62" customFormat="1" ht="11.15" customHeight="1" thickBot="1">
      <c r="A35" s="63">
        <v>30</v>
      </c>
      <c r="B35" s="268">
        <f t="shared" si="0"/>
        <v>233</v>
      </c>
      <c r="C35" s="268">
        <f t="shared" si="1"/>
        <v>816</v>
      </c>
      <c r="D35" s="268">
        <f t="shared" si="2"/>
        <v>263</v>
      </c>
      <c r="E35" s="268">
        <f t="shared" si="3"/>
        <v>922</v>
      </c>
      <c r="F35" s="268">
        <f t="shared" si="4"/>
        <v>284</v>
      </c>
      <c r="G35" s="268">
        <f t="shared" si="5"/>
        <v>992</v>
      </c>
      <c r="H35" s="268">
        <f t="shared" si="6"/>
        <v>333</v>
      </c>
      <c r="I35" s="268">
        <f t="shared" si="7"/>
        <v>1164</v>
      </c>
      <c r="J35" s="268">
        <f t="shared" si="8"/>
        <v>347</v>
      </c>
      <c r="K35" s="268">
        <f t="shared" si="9"/>
        <v>1213</v>
      </c>
      <c r="L35" s="268">
        <f t="shared" si="10"/>
        <v>363</v>
      </c>
      <c r="M35" s="268">
        <f t="shared" si="11"/>
        <v>1270</v>
      </c>
      <c r="N35" s="268">
        <f t="shared" si="12"/>
        <v>375</v>
      </c>
      <c r="O35" s="268">
        <f t="shared" si="13"/>
        <v>1314</v>
      </c>
      <c r="P35" s="268">
        <f t="shared" si="14"/>
        <v>400</v>
      </c>
      <c r="Q35" s="268">
        <f t="shared" si="15"/>
        <v>1400</v>
      </c>
      <c r="R35" s="268">
        <f t="shared" si="16"/>
        <v>420</v>
      </c>
      <c r="S35" s="268">
        <f t="shared" si="17"/>
        <v>1471</v>
      </c>
      <c r="T35" s="268">
        <f t="shared" si="18"/>
        <v>441</v>
      </c>
      <c r="U35" s="268">
        <f t="shared" si="19"/>
        <v>1544</v>
      </c>
      <c r="V35" s="268">
        <f t="shared" si="20"/>
        <v>462</v>
      </c>
      <c r="W35" s="268">
        <f t="shared" si="21"/>
        <v>1617</v>
      </c>
      <c r="X35" s="268">
        <f t="shared" si="22"/>
        <v>485</v>
      </c>
      <c r="Y35" s="268">
        <f t="shared" si="23"/>
        <v>1698</v>
      </c>
      <c r="Z35" s="268">
        <f t="shared" si="24"/>
        <v>504</v>
      </c>
      <c r="AA35" s="268">
        <f t="shared" si="25"/>
        <v>1764</v>
      </c>
      <c r="AB35" s="268">
        <f t="shared" si="26"/>
        <v>529</v>
      </c>
      <c r="AC35" s="269">
        <f t="shared" si="27"/>
        <v>1852</v>
      </c>
    </row>
    <row r="36" spans="1:29" ht="3" customHeight="1" thickBot="1">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270"/>
      <c r="AC36" s="271"/>
    </row>
    <row r="37" spans="1:29" ht="12" customHeight="1">
      <c r="A37" s="464"/>
      <c r="B37" s="467" t="s">
        <v>143</v>
      </c>
      <c r="C37" s="467"/>
      <c r="D37" s="467" t="s">
        <v>24</v>
      </c>
      <c r="E37" s="467"/>
      <c r="F37" s="467" t="s">
        <v>25</v>
      </c>
      <c r="G37" s="467"/>
      <c r="H37" s="467" t="s">
        <v>26</v>
      </c>
      <c r="I37" s="467"/>
      <c r="J37" s="467" t="s">
        <v>135</v>
      </c>
      <c r="K37" s="467"/>
      <c r="L37" s="467" t="s">
        <v>136</v>
      </c>
      <c r="M37" s="467"/>
      <c r="N37" s="467" t="s">
        <v>31</v>
      </c>
      <c r="O37" s="467"/>
      <c r="P37" s="467" t="s">
        <v>32</v>
      </c>
      <c r="Q37" s="467"/>
      <c r="R37" s="467" t="s">
        <v>33</v>
      </c>
      <c r="S37" s="467"/>
      <c r="T37" s="467" t="s">
        <v>34</v>
      </c>
      <c r="U37" s="467"/>
      <c r="V37" s="467" t="s">
        <v>35</v>
      </c>
      <c r="W37" s="467"/>
      <c r="X37" s="467" t="s">
        <v>36</v>
      </c>
      <c r="Y37" s="467"/>
      <c r="Z37" s="467" t="s">
        <v>37</v>
      </c>
      <c r="AA37" s="467"/>
      <c r="AB37" s="458"/>
      <c r="AC37" s="459"/>
    </row>
    <row r="38" spans="1:29" ht="12" customHeight="1">
      <c r="A38" s="465"/>
      <c r="B38" s="460">
        <v>26400</v>
      </c>
      <c r="C38" s="460"/>
      <c r="D38" s="460">
        <v>27600</v>
      </c>
      <c r="E38" s="460"/>
      <c r="F38" s="461">
        <v>28800</v>
      </c>
      <c r="G38" s="462"/>
      <c r="H38" s="460">
        <v>30300</v>
      </c>
      <c r="I38" s="460"/>
      <c r="J38" s="460">
        <v>31800</v>
      </c>
      <c r="K38" s="460"/>
      <c r="L38" s="460">
        <v>33300</v>
      </c>
      <c r="M38" s="460"/>
      <c r="N38" s="460">
        <v>34800</v>
      </c>
      <c r="O38" s="460"/>
      <c r="P38" s="460">
        <v>36300</v>
      </c>
      <c r="Q38" s="460"/>
      <c r="R38" s="460">
        <v>38200</v>
      </c>
      <c r="S38" s="460"/>
      <c r="T38" s="460">
        <v>40100</v>
      </c>
      <c r="U38" s="460"/>
      <c r="V38" s="461">
        <v>42000</v>
      </c>
      <c r="W38" s="462"/>
      <c r="X38" s="461">
        <v>43900</v>
      </c>
      <c r="Y38" s="462"/>
      <c r="Z38" s="460">
        <v>45800</v>
      </c>
      <c r="AA38" s="461"/>
      <c r="AB38" s="460"/>
      <c r="AC38" s="471"/>
    </row>
    <row r="39" spans="1:29" ht="12" customHeight="1">
      <c r="A39" s="466"/>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266">
        <f t="shared" ref="B40:B69" si="28">ROUND($B$38*$A40/30*$AE$4*20/100,0)</f>
        <v>18</v>
      </c>
      <c r="C40" s="266">
        <f t="shared" ref="C40:C69" si="29">ROUND($B$38*$A40/30*$AE$4*70/100,0)</f>
        <v>65</v>
      </c>
      <c r="D40" s="266">
        <f t="shared" ref="D40:D69" si="30">ROUND($D$38*$A40/30*$AE$4*20/100,0)</f>
        <v>19</v>
      </c>
      <c r="E40" s="266">
        <f t="shared" ref="E40:E69" si="31">ROUND($D$38*$A40/30*$AE$4*70/100,0)</f>
        <v>68</v>
      </c>
      <c r="F40" s="266">
        <f t="shared" ref="F40:F69" si="32">ROUND($F$38*$A40/30*$AE$4*20/100,0)</f>
        <v>20</v>
      </c>
      <c r="G40" s="266">
        <f t="shared" ref="G40:G69" si="33">ROUND($F$38*$A40/30*$AE$4*70/100,0)</f>
        <v>71</v>
      </c>
      <c r="H40" s="266">
        <f t="shared" ref="H40:H69" si="34">ROUND($H$38*$A40/30*$AE$4*20/100,0)</f>
        <v>21</v>
      </c>
      <c r="I40" s="266">
        <f t="shared" ref="I40:I69" si="35">ROUND($H$38*$A40/30*$AE$4*70/100,0)</f>
        <v>74</v>
      </c>
      <c r="J40" s="266">
        <f t="shared" ref="J40:J69" si="36">ROUND($J$38*$A40/30*$AE$4*20/100,0)</f>
        <v>22</v>
      </c>
      <c r="K40" s="266">
        <f t="shared" ref="K40:K69" si="37">ROUND($J$38*$A40/30*$AE$4*70/100,0)</f>
        <v>78</v>
      </c>
      <c r="L40" s="266">
        <f t="shared" ref="L40:L69" si="38">ROUND($L$38*$A40/30*$AE$4*20/100,0)</f>
        <v>23</v>
      </c>
      <c r="M40" s="266">
        <f t="shared" ref="M40:M69" si="39">ROUND($L$38*$A40/30*$AE$4*70/100,0)</f>
        <v>82</v>
      </c>
      <c r="N40" s="266">
        <f t="shared" ref="N40:N69" si="40">ROUND($N$38*$A40/30*$AE$4*20/100,0)</f>
        <v>24</v>
      </c>
      <c r="O40" s="266">
        <f t="shared" ref="O40:O69" si="41">ROUND($N$38*$A40/30*$AE$4*70/100,0)</f>
        <v>85</v>
      </c>
      <c r="P40" s="266">
        <f t="shared" ref="P40:P69" si="42">ROUND($P$38*$A40/30*$AE$4*20/100,0)</f>
        <v>25</v>
      </c>
      <c r="Q40" s="266">
        <f t="shared" ref="Q40:Q69" si="43">ROUND($P$38*$A40/30*$AE$4*70/100,0)</f>
        <v>89</v>
      </c>
      <c r="R40" s="266">
        <f t="shared" ref="R40:R69" si="44">ROUND($R$38*$A40/30*$AE$4*20/100,0)</f>
        <v>27</v>
      </c>
      <c r="S40" s="266">
        <f t="shared" ref="S40:S69" si="45">ROUND($R$38*$A40/30*$AE$4*70/100,0)</f>
        <v>94</v>
      </c>
      <c r="T40" s="266">
        <f t="shared" ref="T40:T69" si="46">ROUND($T$38*$A40/30*$AE$4*20/100,0)</f>
        <v>28</v>
      </c>
      <c r="U40" s="266">
        <f t="shared" ref="U40:U69" si="47">ROUND($T$38*$A40/30*$AE$4*70/100,0)</f>
        <v>98</v>
      </c>
      <c r="V40" s="266">
        <f t="shared" ref="V40:V69" si="48">ROUND($V$38*$A40/30*$AE$4*20/100,0)</f>
        <v>29</v>
      </c>
      <c r="W40" s="266">
        <f t="shared" ref="W40:W69" si="49">ROUND($V$38*$A40/30*$AE$4*70/100,0)</f>
        <v>103</v>
      </c>
      <c r="X40" s="266">
        <f t="shared" ref="X40:X69" si="50">ROUND($X$38*$A40/30*$AE$4*20/100,0)</f>
        <v>31</v>
      </c>
      <c r="Y40" s="266">
        <f t="shared" ref="Y40:Y69" si="51">ROUND($X$38*$A40/30*$AE$4*70/100,0)</f>
        <v>108</v>
      </c>
      <c r="Z40" s="272">
        <f>ROUND($Z$38*$A40/30*$AE$4*20/100,0)</f>
        <v>32</v>
      </c>
      <c r="AA40" s="273">
        <f>ROUND($Z$38*$A40/30*$AE$4*70/100,0)</f>
        <v>112</v>
      </c>
      <c r="AB40" s="272"/>
      <c r="AC40" s="267"/>
    </row>
    <row r="41" spans="1:29" s="62" customFormat="1" ht="11.15" customHeight="1">
      <c r="A41" s="59">
        <v>2</v>
      </c>
      <c r="B41" s="266">
        <f t="shared" si="28"/>
        <v>37</v>
      </c>
      <c r="C41" s="266">
        <f t="shared" si="29"/>
        <v>129</v>
      </c>
      <c r="D41" s="266">
        <f t="shared" si="30"/>
        <v>39</v>
      </c>
      <c r="E41" s="266">
        <f t="shared" si="31"/>
        <v>135</v>
      </c>
      <c r="F41" s="266">
        <f t="shared" si="32"/>
        <v>40</v>
      </c>
      <c r="G41" s="266">
        <f t="shared" si="33"/>
        <v>141</v>
      </c>
      <c r="H41" s="266">
        <f t="shared" si="34"/>
        <v>42</v>
      </c>
      <c r="I41" s="266">
        <f t="shared" si="35"/>
        <v>148</v>
      </c>
      <c r="J41" s="266">
        <f t="shared" si="36"/>
        <v>45</v>
      </c>
      <c r="K41" s="266">
        <f t="shared" si="37"/>
        <v>156</v>
      </c>
      <c r="L41" s="266">
        <f t="shared" si="38"/>
        <v>47</v>
      </c>
      <c r="M41" s="266">
        <f t="shared" si="39"/>
        <v>163</v>
      </c>
      <c r="N41" s="266">
        <f t="shared" si="40"/>
        <v>49</v>
      </c>
      <c r="O41" s="266">
        <f t="shared" si="41"/>
        <v>171</v>
      </c>
      <c r="P41" s="266">
        <f t="shared" si="42"/>
        <v>51</v>
      </c>
      <c r="Q41" s="266">
        <f t="shared" si="43"/>
        <v>178</v>
      </c>
      <c r="R41" s="266">
        <f t="shared" si="44"/>
        <v>53</v>
      </c>
      <c r="S41" s="266">
        <f t="shared" si="45"/>
        <v>187</v>
      </c>
      <c r="T41" s="266">
        <f t="shared" si="46"/>
        <v>56</v>
      </c>
      <c r="U41" s="266">
        <f t="shared" si="47"/>
        <v>196</v>
      </c>
      <c r="V41" s="266">
        <f t="shared" si="48"/>
        <v>59</v>
      </c>
      <c r="W41" s="266">
        <f t="shared" si="49"/>
        <v>206</v>
      </c>
      <c r="X41" s="266">
        <f t="shared" si="50"/>
        <v>61</v>
      </c>
      <c r="Y41" s="266">
        <f t="shared" si="51"/>
        <v>215</v>
      </c>
      <c r="Z41" s="272">
        <f t="shared" ref="Z41:Z69" si="52">ROUND($Z$38*$A41/30*$AE$4*20/100,0)</f>
        <v>64</v>
      </c>
      <c r="AA41" s="273">
        <f t="shared" ref="AA41:AA69" si="53">ROUND($Z$38*$A41/30*$AE$4*70/100,0)</f>
        <v>224</v>
      </c>
      <c r="AB41" s="272"/>
      <c r="AC41" s="267"/>
    </row>
    <row r="42" spans="1:29" s="62" customFormat="1" ht="11.15" customHeight="1">
      <c r="A42" s="59">
        <v>3</v>
      </c>
      <c r="B42" s="266">
        <f t="shared" si="28"/>
        <v>55</v>
      </c>
      <c r="C42" s="266">
        <f t="shared" si="29"/>
        <v>194</v>
      </c>
      <c r="D42" s="266">
        <f t="shared" si="30"/>
        <v>58</v>
      </c>
      <c r="E42" s="266">
        <f t="shared" si="31"/>
        <v>203</v>
      </c>
      <c r="F42" s="266">
        <f t="shared" si="32"/>
        <v>60</v>
      </c>
      <c r="G42" s="266">
        <f t="shared" si="33"/>
        <v>212</v>
      </c>
      <c r="H42" s="266">
        <f t="shared" si="34"/>
        <v>64</v>
      </c>
      <c r="I42" s="266">
        <f t="shared" si="35"/>
        <v>223</v>
      </c>
      <c r="J42" s="266">
        <f t="shared" si="36"/>
        <v>67</v>
      </c>
      <c r="K42" s="266">
        <f t="shared" si="37"/>
        <v>234</v>
      </c>
      <c r="L42" s="266">
        <f t="shared" si="38"/>
        <v>70</v>
      </c>
      <c r="M42" s="266">
        <f t="shared" si="39"/>
        <v>245</v>
      </c>
      <c r="N42" s="266">
        <f t="shared" si="40"/>
        <v>73</v>
      </c>
      <c r="O42" s="266">
        <f t="shared" si="41"/>
        <v>256</v>
      </c>
      <c r="P42" s="266">
        <f t="shared" si="42"/>
        <v>76</v>
      </c>
      <c r="Q42" s="266">
        <f t="shared" si="43"/>
        <v>267</v>
      </c>
      <c r="R42" s="266">
        <f t="shared" si="44"/>
        <v>80</v>
      </c>
      <c r="S42" s="266">
        <f t="shared" si="45"/>
        <v>281</v>
      </c>
      <c r="T42" s="266">
        <f t="shared" si="46"/>
        <v>84</v>
      </c>
      <c r="U42" s="266">
        <f t="shared" si="47"/>
        <v>295</v>
      </c>
      <c r="V42" s="266">
        <f t="shared" si="48"/>
        <v>88</v>
      </c>
      <c r="W42" s="266">
        <f t="shared" si="49"/>
        <v>309</v>
      </c>
      <c r="X42" s="266">
        <f t="shared" si="50"/>
        <v>92</v>
      </c>
      <c r="Y42" s="266">
        <f t="shared" si="51"/>
        <v>323</v>
      </c>
      <c r="Z42" s="272">
        <f t="shared" si="52"/>
        <v>96</v>
      </c>
      <c r="AA42" s="273">
        <f t="shared" si="53"/>
        <v>337</v>
      </c>
      <c r="AB42" s="272"/>
      <c r="AC42" s="267"/>
    </row>
    <row r="43" spans="1:29" s="62" customFormat="1" ht="11.15" customHeight="1">
      <c r="A43" s="59">
        <v>4</v>
      </c>
      <c r="B43" s="266">
        <f t="shared" si="28"/>
        <v>74</v>
      </c>
      <c r="C43" s="266">
        <f t="shared" si="29"/>
        <v>259</v>
      </c>
      <c r="D43" s="266">
        <f t="shared" si="30"/>
        <v>77</v>
      </c>
      <c r="E43" s="266">
        <f t="shared" si="31"/>
        <v>270</v>
      </c>
      <c r="F43" s="266">
        <f t="shared" si="32"/>
        <v>81</v>
      </c>
      <c r="G43" s="266">
        <f t="shared" si="33"/>
        <v>282</v>
      </c>
      <c r="H43" s="266">
        <f t="shared" si="34"/>
        <v>85</v>
      </c>
      <c r="I43" s="266">
        <f t="shared" si="35"/>
        <v>297</v>
      </c>
      <c r="J43" s="266">
        <f t="shared" si="36"/>
        <v>89</v>
      </c>
      <c r="K43" s="266">
        <f t="shared" si="37"/>
        <v>312</v>
      </c>
      <c r="L43" s="266">
        <f t="shared" si="38"/>
        <v>93</v>
      </c>
      <c r="M43" s="266">
        <f t="shared" si="39"/>
        <v>326</v>
      </c>
      <c r="N43" s="266">
        <f t="shared" si="40"/>
        <v>97</v>
      </c>
      <c r="O43" s="266">
        <f t="shared" si="41"/>
        <v>341</v>
      </c>
      <c r="P43" s="266">
        <f t="shared" si="42"/>
        <v>102</v>
      </c>
      <c r="Q43" s="266">
        <f t="shared" si="43"/>
        <v>356</v>
      </c>
      <c r="R43" s="266">
        <f t="shared" si="44"/>
        <v>107</v>
      </c>
      <c r="S43" s="266">
        <f t="shared" si="45"/>
        <v>374</v>
      </c>
      <c r="T43" s="266">
        <f t="shared" si="46"/>
        <v>112</v>
      </c>
      <c r="U43" s="266">
        <f t="shared" si="47"/>
        <v>393</v>
      </c>
      <c r="V43" s="266">
        <f t="shared" si="48"/>
        <v>118</v>
      </c>
      <c r="W43" s="266">
        <f t="shared" si="49"/>
        <v>412</v>
      </c>
      <c r="X43" s="266">
        <f t="shared" si="50"/>
        <v>123</v>
      </c>
      <c r="Y43" s="266">
        <f t="shared" si="51"/>
        <v>430</v>
      </c>
      <c r="Z43" s="272">
        <f t="shared" si="52"/>
        <v>128</v>
      </c>
      <c r="AA43" s="273">
        <f t="shared" si="53"/>
        <v>449</v>
      </c>
      <c r="AB43" s="272"/>
      <c r="AC43" s="267"/>
    </row>
    <row r="44" spans="1:29" s="62" customFormat="1" ht="11.15" customHeight="1">
      <c r="A44" s="59">
        <v>5</v>
      </c>
      <c r="B44" s="266">
        <f t="shared" si="28"/>
        <v>92</v>
      </c>
      <c r="C44" s="266">
        <f t="shared" si="29"/>
        <v>323</v>
      </c>
      <c r="D44" s="266">
        <f t="shared" si="30"/>
        <v>97</v>
      </c>
      <c r="E44" s="266">
        <f t="shared" si="31"/>
        <v>338</v>
      </c>
      <c r="F44" s="266">
        <f t="shared" si="32"/>
        <v>101</v>
      </c>
      <c r="G44" s="266">
        <f t="shared" si="33"/>
        <v>353</v>
      </c>
      <c r="H44" s="266">
        <f t="shared" si="34"/>
        <v>106</v>
      </c>
      <c r="I44" s="266">
        <f t="shared" si="35"/>
        <v>371</v>
      </c>
      <c r="J44" s="266">
        <f t="shared" si="36"/>
        <v>111</v>
      </c>
      <c r="K44" s="266">
        <f t="shared" si="37"/>
        <v>390</v>
      </c>
      <c r="L44" s="266">
        <f t="shared" si="38"/>
        <v>117</v>
      </c>
      <c r="M44" s="266">
        <f t="shared" si="39"/>
        <v>408</v>
      </c>
      <c r="N44" s="266">
        <f t="shared" si="40"/>
        <v>122</v>
      </c>
      <c r="O44" s="266">
        <f t="shared" si="41"/>
        <v>426</v>
      </c>
      <c r="P44" s="266">
        <f t="shared" si="42"/>
        <v>127</v>
      </c>
      <c r="Q44" s="266">
        <f t="shared" si="43"/>
        <v>445</v>
      </c>
      <c r="R44" s="266">
        <f t="shared" si="44"/>
        <v>134</v>
      </c>
      <c r="S44" s="266">
        <f t="shared" si="45"/>
        <v>468</v>
      </c>
      <c r="T44" s="266">
        <f t="shared" si="46"/>
        <v>140</v>
      </c>
      <c r="U44" s="266">
        <f t="shared" si="47"/>
        <v>491</v>
      </c>
      <c r="V44" s="266">
        <f t="shared" si="48"/>
        <v>147</v>
      </c>
      <c r="W44" s="266">
        <f t="shared" si="49"/>
        <v>515</v>
      </c>
      <c r="X44" s="266">
        <f t="shared" si="50"/>
        <v>154</v>
      </c>
      <c r="Y44" s="266">
        <f t="shared" si="51"/>
        <v>538</v>
      </c>
      <c r="Z44" s="272">
        <f t="shared" si="52"/>
        <v>160</v>
      </c>
      <c r="AA44" s="273">
        <f t="shared" si="53"/>
        <v>561</v>
      </c>
      <c r="AB44" s="272"/>
      <c r="AC44" s="267"/>
    </row>
    <row r="45" spans="1:29" s="62" customFormat="1" ht="11.15" customHeight="1">
      <c r="A45" s="59">
        <v>6</v>
      </c>
      <c r="B45" s="266">
        <f t="shared" si="28"/>
        <v>111</v>
      </c>
      <c r="C45" s="266">
        <f t="shared" si="29"/>
        <v>388</v>
      </c>
      <c r="D45" s="266">
        <f t="shared" si="30"/>
        <v>116</v>
      </c>
      <c r="E45" s="266">
        <f t="shared" si="31"/>
        <v>406</v>
      </c>
      <c r="F45" s="266">
        <f t="shared" si="32"/>
        <v>121</v>
      </c>
      <c r="G45" s="266">
        <f t="shared" si="33"/>
        <v>423</v>
      </c>
      <c r="H45" s="266">
        <f t="shared" si="34"/>
        <v>127</v>
      </c>
      <c r="I45" s="266">
        <f t="shared" si="35"/>
        <v>445</v>
      </c>
      <c r="J45" s="266">
        <f t="shared" si="36"/>
        <v>134</v>
      </c>
      <c r="K45" s="266">
        <f t="shared" si="37"/>
        <v>467</v>
      </c>
      <c r="L45" s="266">
        <f t="shared" si="38"/>
        <v>140</v>
      </c>
      <c r="M45" s="266">
        <f t="shared" si="39"/>
        <v>490</v>
      </c>
      <c r="N45" s="266">
        <f t="shared" si="40"/>
        <v>146</v>
      </c>
      <c r="O45" s="266">
        <f t="shared" si="41"/>
        <v>512</v>
      </c>
      <c r="P45" s="266">
        <f t="shared" si="42"/>
        <v>152</v>
      </c>
      <c r="Q45" s="266">
        <f t="shared" si="43"/>
        <v>534</v>
      </c>
      <c r="R45" s="266">
        <f t="shared" si="44"/>
        <v>160</v>
      </c>
      <c r="S45" s="266">
        <f t="shared" si="45"/>
        <v>562</v>
      </c>
      <c r="T45" s="266">
        <f t="shared" si="46"/>
        <v>168</v>
      </c>
      <c r="U45" s="266">
        <f t="shared" si="47"/>
        <v>589</v>
      </c>
      <c r="V45" s="266">
        <f t="shared" si="48"/>
        <v>176</v>
      </c>
      <c r="W45" s="266">
        <f t="shared" si="49"/>
        <v>617</v>
      </c>
      <c r="X45" s="266">
        <f t="shared" si="50"/>
        <v>184</v>
      </c>
      <c r="Y45" s="266">
        <f t="shared" si="51"/>
        <v>645</v>
      </c>
      <c r="Z45" s="272">
        <f t="shared" si="52"/>
        <v>192</v>
      </c>
      <c r="AA45" s="273">
        <f t="shared" si="53"/>
        <v>673</v>
      </c>
      <c r="AB45" s="272"/>
      <c r="AC45" s="267"/>
    </row>
    <row r="46" spans="1:29" s="62" customFormat="1" ht="11.15" customHeight="1">
      <c r="A46" s="59">
        <v>7</v>
      </c>
      <c r="B46" s="266">
        <f t="shared" si="28"/>
        <v>129</v>
      </c>
      <c r="C46" s="266">
        <f t="shared" si="29"/>
        <v>453</v>
      </c>
      <c r="D46" s="266">
        <f t="shared" si="30"/>
        <v>135</v>
      </c>
      <c r="E46" s="266">
        <f t="shared" si="31"/>
        <v>473</v>
      </c>
      <c r="F46" s="266">
        <f t="shared" si="32"/>
        <v>141</v>
      </c>
      <c r="G46" s="266">
        <f t="shared" si="33"/>
        <v>494</v>
      </c>
      <c r="H46" s="266">
        <f t="shared" si="34"/>
        <v>148</v>
      </c>
      <c r="I46" s="266">
        <f t="shared" si="35"/>
        <v>520</v>
      </c>
      <c r="J46" s="266">
        <f t="shared" si="36"/>
        <v>156</v>
      </c>
      <c r="K46" s="266">
        <f t="shared" si="37"/>
        <v>545</v>
      </c>
      <c r="L46" s="266">
        <f t="shared" si="38"/>
        <v>163</v>
      </c>
      <c r="M46" s="266">
        <f t="shared" si="39"/>
        <v>571</v>
      </c>
      <c r="N46" s="266">
        <f t="shared" si="40"/>
        <v>171</v>
      </c>
      <c r="O46" s="266">
        <f t="shared" si="41"/>
        <v>597</v>
      </c>
      <c r="P46" s="266">
        <f t="shared" si="42"/>
        <v>178</v>
      </c>
      <c r="Q46" s="266">
        <f t="shared" si="43"/>
        <v>623</v>
      </c>
      <c r="R46" s="266">
        <f t="shared" si="44"/>
        <v>187</v>
      </c>
      <c r="S46" s="266">
        <f t="shared" si="45"/>
        <v>655</v>
      </c>
      <c r="T46" s="266">
        <f t="shared" si="46"/>
        <v>196</v>
      </c>
      <c r="U46" s="266">
        <f t="shared" si="47"/>
        <v>688</v>
      </c>
      <c r="V46" s="266">
        <f t="shared" si="48"/>
        <v>206</v>
      </c>
      <c r="W46" s="266">
        <f t="shared" si="49"/>
        <v>720</v>
      </c>
      <c r="X46" s="266">
        <f t="shared" si="50"/>
        <v>215</v>
      </c>
      <c r="Y46" s="266">
        <f t="shared" si="51"/>
        <v>753</v>
      </c>
      <c r="Z46" s="272">
        <f t="shared" si="52"/>
        <v>224</v>
      </c>
      <c r="AA46" s="273">
        <f t="shared" si="53"/>
        <v>785</v>
      </c>
      <c r="AB46" s="272"/>
      <c r="AC46" s="267"/>
    </row>
    <row r="47" spans="1:29" s="62" customFormat="1" ht="11.15" customHeight="1">
      <c r="A47" s="59">
        <v>8</v>
      </c>
      <c r="B47" s="266">
        <f t="shared" si="28"/>
        <v>148</v>
      </c>
      <c r="C47" s="266">
        <f t="shared" si="29"/>
        <v>517</v>
      </c>
      <c r="D47" s="266">
        <f t="shared" si="30"/>
        <v>155</v>
      </c>
      <c r="E47" s="266">
        <f t="shared" si="31"/>
        <v>541</v>
      </c>
      <c r="F47" s="266">
        <f t="shared" si="32"/>
        <v>161</v>
      </c>
      <c r="G47" s="266">
        <f t="shared" si="33"/>
        <v>564</v>
      </c>
      <c r="H47" s="266">
        <f t="shared" si="34"/>
        <v>170</v>
      </c>
      <c r="I47" s="266">
        <f t="shared" si="35"/>
        <v>594</v>
      </c>
      <c r="J47" s="266">
        <f t="shared" si="36"/>
        <v>178</v>
      </c>
      <c r="K47" s="266">
        <f t="shared" si="37"/>
        <v>623</v>
      </c>
      <c r="L47" s="266">
        <f t="shared" si="38"/>
        <v>186</v>
      </c>
      <c r="M47" s="266">
        <f t="shared" si="39"/>
        <v>653</v>
      </c>
      <c r="N47" s="266">
        <f t="shared" si="40"/>
        <v>195</v>
      </c>
      <c r="O47" s="266">
        <f t="shared" si="41"/>
        <v>682</v>
      </c>
      <c r="P47" s="266">
        <f t="shared" si="42"/>
        <v>203</v>
      </c>
      <c r="Q47" s="266">
        <f t="shared" si="43"/>
        <v>711</v>
      </c>
      <c r="R47" s="266">
        <f t="shared" si="44"/>
        <v>214</v>
      </c>
      <c r="S47" s="266">
        <f t="shared" si="45"/>
        <v>749</v>
      </c>
      <c r="T47" s="266">
        <f t="shared" si="46"/>
        <v>225</v>
      </c>
      <c r="U47" s="266">
        <f t="shared" si="47"/>
        <v>786</v>
      </c>
      <c r="V47" s="266">
        <f t="shared" si="48"/>
        <v>235</v>
      </c>
      <c r="W47" s="266">
        <f t="shared" si="49"/>
        <v>823</v>
      </c>
      <c r="X47" s="266">
        <f t="shared" si="50"/>
        <v>246</v>
      </c>
      <c r="Y47" s="266">
        <f t="shared" si="51"/>
        <v>860</v>
      </c>
      <c r="Z47" s="272">
        <f t="shared" si="52"/>
        <v>256</v>
      </c>
      <c r="AA47" s="273">
        <f t="shared" si="53"/>
        <v>898</v>
      </c>
      <c r="AB47" s="272"/>
      <c r="AC47" s="267"/>
    </row>
    <row r="48" spans="1:29" s="62" customFormat="1" ht="11.15" customHeight="1">
      <c r="A48" s="59">
        <v>9</v>
      </c>
      <c r="B48" s="266">
        <f t="shared" si="28"/>
        <v>166</v>
      </c>
      <c r="C48" s="266">
        <f t="shared" si="29"/>
        <v>582</v>
      </c>
      <c r="D48" s="266">
        <f t="shared" si="30"/>
        <v>174</v>
      </c>
      <c r="E48" s="266">
        <f t="shared" si="31"/>
        <v>609</v>
      </c>
      <c r="F48" s="266">
        <f t="shared" si="32"/>
        <v>181</v>
      </c>
      <c r="G48" s="266">
        <f t="shared" si="33"/>
        <v>635</v>
      </c>
      <c r="H48" s="266">
        <f t="shared" si="34"/>
        <v>191</v>
      </c>
      <c r="I48" s="266">
        <f t="shared" si="35"/>
        <v>668</v>
      </c>
      <c r="J48" s="266">
        <f t="shared" si="36"/>
        <v>200</v>
      </c>
      <c r="K48" s="266">
        <f t="shared" si="37"/>
        <v>701</v>
      </c>
      <c r="L48" s="266">
        <f t="shared" si="38"/>
        <v>210</v>
      </c>
      <c r="M48" s="266">
        <f t="shared" si="39"/>
        <v>734</v>
      </c>
      <c r="N48" s="266">
        <f t="shared" si="40"/>
        <v>219</v>
      </c>
      <c r="O48" s="266">
        <f t="shared" si="41"/>
        <v>767</v>
      </c>
      <c r="P48" s="266">
        <f t="shared" si="42"/>
        <v>229</v>
      </c>
      <c r="Q48" s="266">
        <f t="shared" si="43"/>
        <v>800</v>
      </c>
      <c r="R48" s="266">
        <f t="shared" si="44"/>
        <v>241</v>
      </c>
      <c r="S48" s="266">
        <f t="shared" si="45"/>
        <v>842</v>
      </c>
      <c r="T48" s="266">
        <f t="shared" si="46"/>
        <v>253</v>
      </c>
      <c r="U48" s="266">
        <f t="shared" si="47"/>
        <v>884</v>
      </c>
      <c r="V48" s="266">
        <f t="shared" si="48"/>
        <v>265</v>
      </c>
      <c r="W48" s="266">
        <f t="shared" si="49"/>
        <v>926</v>
      </c>
      <c r="X48" s="266">
        <f t="shared" si="50"/>
        <v>277</v>
      </c>
      <c r="Y48" s="266">
        <f t="shared" si="51"/>
        <v>968</v>
      </c>
      <c r="Z48" s="272">
        <f t="shared" si="52"/>
        <v>289</v>
      </c>
      <c r="AA48" s="273">
        <f t="shared" si="53"/>
        <v>1010</v>
      </c>
      <c r="AB48" s="272"/>
      <c r="AC48" s="267"/>
    </row>
    <row r="49" spans="1:29" s="62" customFormat="1" ht="11.15" customHeight="1">
      <c r="A49" s="59">
        <v>10</v>
      </c>
      <c r="B49" s="266">
        <f t="shared" si="28"/>
        <v>185</v>
      </c>
      <c r="C49" s="266">
        <f t="shared" si="29"/>
        <v>647</v>
      </c>
      <c r="D49" s="266">
        <f t="shared" si="30"/>
        <v>193</v>
      </c>
      <c r="E49" s="266">
        <f t="shared" si="31"/>
        <v>676</v>
      </c>
      <c r="F49" s="266">
        <f t="shared" si="32"/>
        <v>202</v>
      </c>
      <c r="G49" s="266">
        <f t="shared" si="33"/>
        <v>706</v>
      </c>
      <c r="H49" s="266">
        <f t="shared" si="34"/>
        <v>212</v>
      </c>
      <c r="I49" s="266">
        <f t="shared" si="35"/>
        <v>742</v>
      </c>
      <c r="J49" s="266">
        <f t="shared" si="36"/>
        <v>223</v>
      </c>
      <c r="K49" s="266">
        <f t="shared" si="37"/>
        <v>779</v>
      </c>
      <c r="L49" s="266">
        <f t="shared" si="38"/>
        <v>233</v>
      </c>
      <c r="M49" s="266">
        <f t="shared" si="39"/>
        <v>816</v>
      </c>
      <c r="N49" s="266">
        <f t="shared" si="40"/>
        <v>244</v>
      </c>
      <c r="O49" s="266">
        <f t="shared" si="41"/>
        <v>853</v>
      </c>
      <c r="P49" s="266">
        <f t="shared" si="42"/>
        <v>254</v>
      </c>
      <c r="Q49" s="266">
        <f t="shared" si="43"/>
        <v>889</v>
      </c>
      <c r="R49" s="266">
        <f t="shared" si="44"/>
        <v>267</v>
      </c>
      <c r="S49" s="266">
        <f t="shared" si="45"/>
        <v>936</v>
      </c>
      <c r="T49" s="266">
        <f t="shared" si="46"/>
        <v>281</v>
      </c>
      <c r="U49" s="266">
        <f t="shared" si="47"/>
        <v>982</v>
      </c>
      <c r="V49" s="266">
        <f t="shared" si="48"/>
        <v>294</v>
      </c>
      <c r="W49" s="266">
        <f t="shared" si="49"/>
        <v>1029</v>
      </c>
      <c r="X49" s="266">
        <f t="shared" si="50"/>
        <v>307</v>
      </c>
      <c r="Y49" s="266">
        <f t="shared" si="51"/>
        <v>1076</v>
      </c>
      <c r="Z49" s="272">
        <f t="shared" si="52"/>
        <v>321</v>
      </c>
      <c r="AA49" s="273">
        <f t="shared" si="53"/>
        <v>1122</v>
      </c>
      <c r="AB49" s="272"/>
      <c r="AC49" s="267"/>
    </row>
    <row r="50" spans="1:29" s="62" customFormat="1" ht="11.15" customHeight="1">
      <c r="A50" s="59">
        <v>11</v>
      </c>
      <c r="B50" s="266">
        <f t="shared" si="28"/>
        <v>203</v>
      </c>
      <c r="C50" s="266">
        <f t="shared" si="29"/>
        <v>711</v>
      </c>
      <c r="D50" s="266">
        <f t="shared" si="30"/>
        <v>213</v>
      </c>
      <c r="E50" s="266">
        <f t="shared" si="31"/>
        <v>744</v>
      </c>
      <c r="F50" s="266">
        <f t="shared" si="32"/>
        <v>222</v>
      </c>
      <c r="G50" s="266">
        <f t="shared" si="33"/>
        <v>776</v>
      </c>
      <c r="H50" s="266">
        <f t="shared" si="34"/>
        <v>233</v>
      </c>
      <c r="I50" s="266">
        <f t="shared" si="35"/>
        <v>817</v>
      </c>
      <c r="J50" s="266">
        <f t="shared" si="36"/>
        <v>245</v>
      </c>
      <c r="K50" s="266">
        <f t="shared" si="37"/>
        <v>857</v>
      </c>
      <c r="L50" s="266">
        <f t="shared" si="38"/>
        <v>256</v>
      </c>
      <c r="M50" s="266">
        <f t="shared" si="39"/>
        <v>897</v>
      </c>
      <c r="N50" s="266">
        <f t="shared" si="40"/>
        <v>268</v>
      </c>
      <c r="O50" s="266">
        <f t="shared" si="41"/>
        <v>938</v>
      </c>
      <c r="P50" s="266">
        <f t="shared" si="42"/>
        <v>280</v>
      </c>
      <c r="Q50" s="266">
        <f t="shared" si="43"/>
        <v>978</v>
      </c>
      <c r="R50" s="266">
        <f t="shared" si="44"/>
        <v>294</v>
      </c>
      <c r="S50" s="266">
        <f t="shared" si="45"/>
        <v>1029</v>
      </c>
      <c r="T50" s="266">
        <f t="shared" si="46"/>
        <v>309</v>
      </c>
      <c r="U50" s="266">
        <f t="shared" si="47"/>
        <v>1081</v>
      </c>
      <c r="V50" s="266">
        <f t="shared" si="48"/>
        <v>323</v>
      </c>
      <c r="W50" s="266">
        <f t="shared" si="49"/>
        <v>1132</v>
      </c>
      <c r="X50" s="266">
        <f t="shared" si="50"/>
        <v>338</v>
      </c>
      <c r="Y50" s="266">
        <f t="shared" si="51"/>
        <v>1183</v>
      </c>
      <c r="Z50" s="272">
        <f t="shared" si="52"/>
        <v>353</v>
      </c>
      <c r="AA50" s="273">
        <f t="shared" si="53"/>
        <v>1234</v>
      </c>
      <c r="AB50" s="272"/>
      <c r="AC50" s="267"/>
    </row>
    <row r="51" spans="1:29" s="62" customFormat="1" ht="11.15" customHeight="1">
      <c r="A51" s="59">
        <v>12</v>
      </c>
      <c r="B51" s="266">
        <f t="shared" si="28"/>
        <v>222</v>
      </c>
      <c r="C51" s="266">
        <f t="shared" si="29"/>
        <v>776</v>
      </c>
      <c r="D51" s="266">
        <f t="shared" si="30"/>
        <v>232</v>
      </c>
      <c r="E51" s="266">
        <f t="shared" si="31"/>
        <v>811</v>
      </c>
      <c r="F51" s="266">
        <f t="shared" si="32"/>
        <v>242</v>
      </c>
      <c r="G51" s="266">
        <f t="shared" si="33"/>
        <v>847</v>
      </c>
      <c r="H51" s="266">
        <f t="shared" si="34"/>
        <v>255</v>
      </c>
      <c r="I51" s="266">
        <f t="shared" si="35"/>
        <v>891</v>
      </c>
      <c r="J51" s="266">
        <f t="shared" si="36"/>
        <v>267</v>
      </c>
      <c r="K51" s="266">
        <f t="shared" si="37"/>
        <v>935</v>
      </c>
      <c r="L51" s="266">
        <f t="shared" si="38"/>
        <v>280</v>
      </c>
      <c r="M51" s="266">
        <f t="shared" si="39"/>
        <v>979</v>
      </c>
      <c r="N51" s="266">
        <f t="shared" si="40"/>
        <v>292</v>
      </c>
      <c r="O51" s="266">
        <f t="shared" si="41"/>
        <v>1023</v>
      </c>
      <c r="P51" s="266">
        <f t="shared" si="42"/>
        <v>305</v>
      </c>
      <c r="Q51" s="266">
        <f t="shared" si="43"/>
        <v>1067</v>
      </c>
      <c r="R51" s="266">
        <f t="shared" si="44"/>
        <v>321</v>
      </c>
      <c r="S51" s="266">
        <f t="shared" si="45"/>
        <v>1123</v>
      </c>
      <c r="T51" s="266">
        <f t="shared" si="46"/>
        <v>337</v>
      </c>
      <c r="U51" s="266">
        <f t="shared" si="47"/>
        <v>1179</v>
      </c>
      <c r="V51" s="266">
        <f t="shared" si="48"/>
        <v>353</v>
      </c>
      <c r="W51" s="266">
        <f t="shared" si="49"/>
        <v>1235</v>
      </c>
      <c r="X51" s="266">
        <f t="shared" si="50"/>
        <v>369</v>
      </c>
      <c r="Y51" s="266">
        <f t="shared" si="51"/>
        <v>1291</v>
      </c>
      <c r="Z51" s="272">
        <f t="shared" si="52"/>
        <v>385</v>
      </c>
      <c r="AA51" s="273">
        <f t="shared" si="53"/>
        <v>1347</v>
      </c>
      <c r="AB51" s="272"/>
      <c r="AC51" s="267"/>
    </row>
    <row r="52" spans="1:29" s="62" customFormat="1" ht="11.15" customHeight="1">
      <c r="A52" s="59">
        <v>13</v>
      </c>
      <c r="B52" s="266">
        <f t="shared" si="28"/>
        <v>240</v>
      </c>
      <c r="C52" s="266">
        <f t="shared" si="29"/>
        <v>841</v>
      </c>
      <c r="D52" s="266">
        <f t="shared" si="30"/>
        <v>251</v>
      </c>
      <c r="E52" s="266">
        <f t="shared" si="31"/>
        <v>879</v>
      </c>
      <c r="F52" s="266">
        <f t="shared" si="32"/>
        <v>262</v>
      </c>
      <c r="G52" s="266">
        <f t="shared" si="33"/>
        <v>917</v>
      </c>
      <c r="H52" s="266">
        <f t="shared" si="34"/>
        <v>276</v>
      </c>
      <c r="I52" s="266">
        <f t="shared" si="35"/>
        <v>965</v>
      </c>
      <c r="J52" s="266">
        <f t="shared" si="36"/>
        <v>289</v>
      </c>
      <c r="K52" s="266">
        <f t="shared" si="37"/>
        <v>1013</v>
      </c>
      <c r="L52" s="266">
        <f t="shared" si="38"/>
        <v>303</v>
      </c>
      <c r="M52" s="266">
        <f t="shared" si="39"/>
        <v>1061</v>
      </c>
      <c r="N52" s="266">
        <f t="shared" si="40"/>
        <v>317</v>
      </c>
      <c r="O52" s="266">
        <f t="shared" si="41"/>
        <v>1108</v>
      </c>
      <c r="P52" s="266">
        <f t="shared" si="42"/>
        <v>330</v>
      </c>
      <c r="Q52" s="266">
        <f t="shared" si="43"/>
        <v>1156</v>
      </c>
      <c r="R52" s="266">
        <f t="shared" si="44"/>
        <v>348</v>
      </c>
      <c r="S52" s="266">
        <f t="shared" si="45"/>
        <v>1217</v>
      </c>
      <c r="T52" s="266">
        <f t="shared" si="46"/>
        <v>365</v>
      </c>
      <c r="U52" s="266">
        <f t="shared" si="47"/>
        <v>1277</v>
      </c>
      <c r="V52" s="266">
        <f t="shared" si="48"/>
        <v>382</v>
      </c>
      <c r="W52" s="266">
        <f t="shared" si="49"/>
        <v>1338</v>
      </c>
      <c r="X52" s="266">
        <f t="shared" si="50"/>
        <v>399</v>
      </c>
      <c r="Y52" s="266">
        <f t="shared" si="51"/>
        <v>1398</v>
      </c>
      <c r="Z52" s="272">
        <f t="shared" si="52"/>
        <v>417</v>
      </c>
      <c r="AA52" s="273">
        <f t="shared" si="53"/>
        <v>1459</v>
      </c>
      <c r="AB52" s="272"/>
      <c r="AC52" s="267"/>
    </row>
    <row r="53" spans="1:29" s="62" customFormat="1" ht="11.15" customHeight="1">
      <c r="A53" s="59">
        <v>14</v>
      </c>
      <c r="B53" s="266">
        <f t="shared" si="28"/>
        <v>259</v>
      </c>
      <c r="C53" s="266">
        <f t="shared" si="29"/>
        <v>906</v>
      </c>
      <c r="D53" s="266">
        <f t="shared" si="30"/>
        <v>270</v>
      </c>
      <c r="E53" s="266">
        <f t="shared" si="31"/>
        <v>947</v>
      </c>
      <c r="F53" s="266">
        <f t="shared" si="32"/>
        <v>282</v>
      </c>
      <c r="G53" s="266">
        <f t="shared" si="33"/>
        <v>988</v>
      </c>
      <c r="H53" s="266">
        <f t="shared" si="34"/>
        <v>297</v>
      </c>
      <c r="I53" s="266">
        <f t="shared" si="35"/>
        <v>1039</v>
      </c>
      <c r="J53" s="266">
        <f t="shared" si="36"/>
        <v>312</v>
      </c>
      <c r="K53" s="266">
        <f t="shared" si="37"/>
        <v>1091</v>
      </c>
      <c r="L53" s="266">
        <f t="shared" si="38"/>
        <v>326</v>
      </c>
      <c r="M53" s="266">
        <f t="shared" si="39"/>
        <v>1142</v>
      </c>
      <c r="N53" s="266">
        <f t="shared" si="40"/>
        <v>341</v>
      </c>
      <c r="O53" s="266">
        <f t="shared" si="41"/>
        <v>1194</v>
      </c>
      <c r="P53" s="266">
        <f t="shared" si="42"/>
        <v>356</v>
      </c>
      <c r="Q53" s="266">
        <f t="shared" si="43"/>
        <v>1245</v>
      </c>
      <c r="R53" s="266">
        <f t="shared" si="44"/>
        <v>374</v>
      </c>
      <c r="S53" s="266">
        <f t="shared" si="45"/>
        <v>1310</v>
      </c>
      <c r="T53" s="266">
        <f t="shared" si="46"/>
        <v>393</v>
      </c>
      <c r="U53" s="266">
        <f t="shared" si="47"/>
        <v>1375</v>
      </c>
      <c r="V53" s="266">
        <f t="shared" si="48"/>
        <v>412</v>
      </c>
      <c r="W53" s="266">
        <f t="shared" si="49"/>
        <v>1441</v>
      </c>
      <c r="X53" s="266">
        <f t="shared" si="50"/>
        <v>430</v>
      </c>
      <c r="Y53" s="266">
        <f t="shared" si="51"/>
        <v>1506</v>
      </c>
      <c r="Z53" s="272">
        <f t="shared" si="52"/>
        <v>449</v>
      </c>
      <c r="AA53" s="273">
        <f t="shared" si="53"/>
        <v>1571</v>
      </c>
      <c r="AB53" s="272"/>
      <c r="AC53" s="267"/>
    </row>
    <row r="54" spans="1:29" s="62" customFormat="1" ht="11.15" customHeight="1">
      <c r="A54" s="59">
        <v>15</v>
      </c>
      <c r="B54" s="266">
        <f t="shared" si="28"/>
        <v>277</v>
      </c>
      <c r="C54" s="266">
        <f t="shared" si="29"/>
        <v>970</v>
      </c>
      <c r="D54" s="266">
        <f t="shared" si="30"/>
        <v>290</v>
      </c>
      <c r="E54" s="266">
        <f t="shared" si="31"/>
        <v>1014</v>
      </c>
      <c r="F54" s="266">
        <f t="shared" si="32"/>
        <v>302</v>
      </c>
      <c r="G54" s="266">
        <f t="shared" si="33"/>
        <v>1058</v>
      </c>
      <c r="H54" s="266">
        <f t="shared" si="34"/>
        <v>318</v>
      </c>
      <c r="I54" s="266">
        <f t="shared" si="35"/>
        <v>1114</v>
      </c>
      <c r="J54" s="266">
        <f t="shared" si="36"/>
        <v>334</v>
      </c>
      <c r="K54" s="266">
        <f t="shared" si="37"/>
        <v>1169</v>
      </c>
      <c r="L54" s="266">
        <f t="shared" si="38"/>
        <v>350</v>
      </c>
      <c r="M54" s="266">
        <f t="shared" si="39"/>
        <v>1224</v>
      </c>
      <c r="N54" s="266">
        <f t="shared" si="40"/>
        <v>365</v>
      </c>
      <c r="O54" s="266">
        <f t="shared" si="41"/>
        <v>1279</v>
      </c>
      <c r="P54" s="266">
        <f t="shared" si="42"/>
        <v>381</v>
      </c>
      <c r="Q54" s="266">
        <f t="shared" si="43"/>
        <v>1334</v>
      </c>
      <c r="R54" s="266">
        <f t="shared" si="44"/>
        <v>401</v>
      </c>
      <c r="S54" s="266">
        <f t="shared" si="45"/>
        <v>1404</v>
      </c>
      <c r="T54" s="266">
        <f t="shared" si="46"/>
        <v>421</v>
      </c>
      <c r="U54" s="266">
        <f t="shared" si="47"/>
        <v>1474</v>
      </c>
      <c r="V54" s="266">
        <f t="shared" si="48"/>
        <v>441</v>
      </c>
      <c r="W54" s="266">
        <f t="shared" si="49"/>
        <v>1544</v>
      </c>
      <c r="X54" s="266">
        <f t="shared" si="50"/>
        <v>461</v>
      </c>
      <c r="Y54" s="266">
        <f t="shared" si="51"/>
        <v>1613</v>
      </c>
      <c r="Z54" s="272">
        <f t="shared" si="52"/>
        <v>481</v>
      </c>
      <c r="AA54" s="273">
        <f t="shared" si="53"/>
        <v>1683</v>
      </c>
      <c r="AB54" s="272"/>
      <c r="AC54" s="267"/>
    </row>
    <row r="55" spans="1:29" s="62" customFormat="1" ht="11.15" customHeight="1">
      <c r="A55" s="59">
        <v>16</v>
      </c>
      <c r="B55" s="266">
        <f t="shared" si="28"/>
        <v>296</v>
      </c>
      <c r="C55" s="266">
        <f t="shared" si="29"/>
        <v>1035</v>
      </c>
      <c r="D55" s="266">
        <f t="shared" si="30"/>
        <v>309</v>
      </c>
      <c r="E55" s="266">
        <f t="shared" si="31"/>
        <v>1082</v>
      </c>
      <c r="F55" s="266">
        <f t="shared" si="32"/>
        <v>323</v>
      </c>
      <c r="G55" s="266">
        <f t="shared" si="33"/>
        <v>1129</v>
      </c>
      <c r="H55" s="266">
        <f t="shared" si="34"/>
        <v>339</v>
      </c>
      <c r="I55" s="266">
        <f t="shared" si="35"/>
        <v>1188</v>
      </c>
      <c r="J55" s="266">
        <f t="shared" si="36"/>
        <v>356</v>
      </c>
      <c r="K55" s="266">
        <f t="shared" si="37"/>
        <v>1247</v>
      </c>
      <c r="L55" s="266">
        <f t="shared" si="38"/>
        <v>373</v>
      </c>
      <c r="M55" s="266">
        <f t="shared" si="39"/>
        <v>1305</v>
      </c>
      <c r="N55" s="266">
        <f t="shared" si="40"/>
        <v>390</v>
      </c>
      <c r="O55" s="266">
        <f t="shared" si="41"/>
        <v>1364</v>
      </c>
      <c r="P55" s="266">
        <f t="shared" si="42"/>
        <v>407</v>
      </c>
      <c r="Q55" s="266">
        <f t="shared" si="43"/>
        <v>1423</v>
      </c>
      <c r="R55" s="266">
        <f t="shared" si="44"/>
        <v>428</v>
      </c>
      <c r="S55" s="266">
        <f t="shared" si="45"/>
        <v>1497</v>
      </c>
      <c r="T55" s="266">
        <f t="shared" si="46"/>
        <v>449</v>
      </c>
      <c r="U55" s="266">
        <f t="shared" si="47"/>
        <v>1572</v>
      </c>
      <c r="V55" s="266">
        <f t="shared" si="48"/>
        <v>470</v>
      </c>
      <c r="W55" s="266">
        <f t="shared" si="49"/>
        <v>1646</v>
      </c>
      <c r="X55" s="266">
        <f t="shared" si="50"/>
        <v>492</v>
      </c>
      <c r="Y55" s="266">
        <f t="shared" si="51"/>
        <v>1721</v>
      </c>
      <c r="Z55" s="272">
        <f t="shared" si="52"/>
        <v>513</v>
      </c>
      <c r="AA55" s="273">
        <f t="shared" si="53"/>
        <v>1795</v>
      </c>
      <c r="AB55" s="272"/>
      <c r="AC55" s="267"/>
    </row>
    <row r="56" spans="1:29" s="62" customFormat="1" ht="11.15" customHeight="1">
      <c r="A56" s="59">
        <v>17</v>
      </c>
      <c r="B56" s="266">
        <f t="shared" si="28"/>
        <v>314</v>
      </c>
      <c r="C56" s="266">
        <f t="shared" si="29"/>
        <v>1100</v>
      </c>
      <c r="D56" s="266">
        <f t="shared" si="30"/>
        <v>328</v>
      </c>
      <c r="E56" s="266">
        <f t="shared" si="31"/>
        <v>1150</v>
      </c>
      <c r="F56" s="266">
        <f t="shared" si="32"/>
        <v>343</v>
      </c>
      <c r="G56" s="266">
        <f t="shared" si="33"/>
        <v>1200</v>
      </c>
      <c r="H56" s="266">
        <f t="shared" si="34"/>
        <v>361</v>
      </c>
      <c r="I56" s="266">
        <f t="shared" si="35"/>
        <v>1262</v>
      </c>
      <c r="J56" s="266">
        <f t="shared" si="36"/>
        <v>378</v>
      </c>
      <c r="K56" s="266">
        <f t="shared" si="37"/>
        <v>1324</v>
      </c>
      <c r="L56" s="266">
        <f t="shared" si="38"/>
        <v>396</v>
      </c>
      <c r="M56" s="266">
        <f t="shared" si="39"/>
        <v>1387</v>
      </c>
      <c r="N56" s="266">
        <f t="shared" si="40"/>
        <v>414</v>
      </c>
      <c r="O56" s="266">
        <f t="shared" si="41"/>
        <v>1449</v>
      </c>
      <c r="P56" s="266">
        <f t="shared" si="42"/>
        <v>432</v>
      </c>
      <c r="Q56" s="266">
        <f t="shared" si="43"/>
        <v>1512</v>
      </c>
      <c r="R56" s="266">
        <f t="shared" si="44"/>
        <v>455</v>
      </c>
      <c r="S56" s="266">
        <f t="shared" si="45"/>
        <v>1591</v>
      </c>
      <c r="T56" s="266">
        <f t="shared" si="46"/>
        <v>477</v>
      </c>
      <c r="U56" s="266">
        <f t="shared" si="47"/>
        <v>1670</v>
      </c>
      <c r="V56" s="266">
        <f t="shared" si="48"/>
        <v>500</v>
      </c>
      <c r="W56" s="266">
        <f t="shared" si="49"/>
        <v>1749</v>
      </c>
      <c r="X56" s="266">
        <f t="shared" si="50"/>
        <v>522</v>
      </c>
      <c r="Y56" s="266">
        <f t="shared" si="51"/>
        <v>1828</v>
      </c>
      <c r="Z56" s="272">
        <f t="shared" si="52"/>
        <v>545</v>
      </c>
      <c r="AA56" s="273">
        <f t="shared" si="53"/>
        <v>1908</v>
      </c>
      <c r="AB56" s="272"/>
      <c r="AC56" s="267"/>
    </row>
    <row r="57" spans="1:29" s="62" customFormat="1" ht="11.15" customHeight="1">
      <c r="A57" s="59">
        <v>18</v>
      </c>
      <c r="B57" s="266">
        <f t="shared" si="28"/>
        <v>333</v>
      </c>
      <c r="C57" s="266">
        <f t="shared" si="29"/>
        <v>1164</v>
      </c>
      <c r="D57" s="266">
        <f t="shared" si="30"/>
        <v>348</v>
      </c>
      <c r="E57" s="266">
        <f t="shared" si="31"/>
        <v>1217</v>
      </c>
      <c r="F57" s="266">
        <f t="shared" si="32"/>
        <v>363</v>
      </c>
      <c r="G57" s="266">
        <f t="shared" si="33"/>
        <v>1270</v>
      </c>
      <c r="H57" s="266">
        <f t="shared" si="34"/>
        <v>382</v>
      </c>
      <c r="I57" s="266">
        <f t="shared" si="35"/>
        <v>1336</v>
      </c>
      <c r="J57" s="266">
        <f t="shared" si="36"/>
        <v>401</v>
      </c>
      <c r="K57" s="266">
        <f t="shared" si="37"/>
        <v>1402</v>
      </c>
      <c r="L57" s="266">
        <f t="shared" si="38"/>
        <v>420</v>
      </c>
      <c r="M57" s="266">
        <f t="shared" si="39"/>
        <v>1469</v>
      </c>
      <c r="N57" s="266">
        <f t="shared" si="40"/>
        <v>438</v>
      </c>
      <c r="O57" s="266">
        <f t="shared" si="41"/>
        <v>1535</v>
      </c>
      <c r="P57" s="266">
        <f t="shared" si="42"/>
        <v>457</v>
      </c>
      <c r="Q57" s="266">
        <f t="shared" si="43"/>
        <v>1601</v>
      </c>
      <c r="R57" s="266">
        <f t="shared" si="44"/>
        <v>481</v>
      </c>
      <c r="S57" s="266">
        <f t="shared" si="45"/>
        <v>1685</v>
      </c>
      <c r="T57" s="266">
        <f t="shared" si="46"/>
        <v>505</v>
      </c>
      <c r="U57" s="266">
        <f t="shared" si="47"/>
        <v>1768</v>
      </c>
      <c r="V57" s="266">
        <f t="shared" si="48"/>
        <v>529</v>
      </c>
      <c r="W57" s="266">
        <f t="shared" si="49"/>
        <v>1852</v>
      </c>
      <c r="X57" s="266">
        <f t="shared" si="50"/>
        <v>553</v>
      </c>
      <c r="Y57" s="266">
        <f t="shared" si="51"/>
        <v>1936</v>
      </c>
      <c r="Z57" s="272">
        <f t="shared" si="52"/>
        <v>577</v>
      </c>
      <c r="AA57" s="273">
        <f t="shared" si="53"/>
        <v>2020</v>
      </c>
      <c r="AB57" s="272"/>
      <c r="AC57" s="267"/>
    </row>
    <row r="58" spans="1:29" s="62" customFormat="1" ht="11.15" customHeight="1">
      <c r="A58" s="59">
        <v>19</v>
      </c>
      <c r="B58" s="266">
        <f t="shared" si="28"/>
        <v>351</v>
      </c>
      <c r="C58" s="266">
        <f t="shared" si="29"/>
        <v>1229</v>
      </c>
      <c r="D58" s="266">
        <f t="shared" si="30"/>
        <v>367</v>
      </c>
      <c r="E58" s="266">
        <f t="shared" si="31"/>
        <v>1285</v>
      </c>
      <c r="F58" s="266">
        <f t="shared" si="32"/>
        <v>383</v>
      </c>
      <c r="G58" s="266">
        <f t="shared" si="33"/>
        <v>1341</v>
      </c>
      <c r="H58" s="266">
        <f t="shared" si="34"/>
        <v>403</v>
      </c>
      <c r="I58" s="266">
        <f t="shared" si="35"/>
        <v>1410</v>
      </c>
      <c r="J58" s="266">
        <f t="shared" si="36"/>
        <v>423</v>
      </c>
      <c r="K58" s="266">
        <f t="shared" si="37"/>
        <v>1480</v>
      </c>
      <c r="L58" s="266">
        <f t="shared" si="38"/>
        <v>443</v>
      </c>
      <c r="M58" s="266">
        <f t="shared" si="39"/>
        <v>1550</v>
      </c>
      <c r="N58" s="266">
        <f t="shared" si="40"/>
        <v>463</v>
      </c>
      <c r="O58" s="266">
        <f t="shared" si="41"/>
        <v>1620</v>
      </c>
      <c r="P58" s="266">
        <f t="shared" si="42"/>
        <v>483</v>
      </c>
      <c r="Q58" s="266">
        <f t="shared" si="43"/>
        <v>1690</v>
      </c>
      <c r="R58" s="266">
        <f t="shared" si="44"/>
        <v>508</v>
      </c>
      <c r="S58" s="266">
        <f t="shared" si="45"/>
        <v>1778</v>
      </c>
      <c r="T58" s="266">
        <f t="shared" si="46"/>
        <v>533</v>
      </c>
      <c r="U58" s="266">
        <f t="shared" si="47"/>
        <v>1867</v>
      </c>
      <c r="V58" s="266">
        <f t="shared" si="48"/>
        <v>559</v>
      </c>
      <c r="W58" s="266">
        <f t="shared" si="49"/>
        <v>1955</v>
      </c>
      <c r="X58" s="266">
        <f t="shared" si="50"/>
        <v>584</v>
      </c>
      <c r="Y58" s="266">
        <f t="shared" si="51"/>
        <v>2044</v>
      </c>
      <c r="Z58" s="272">
        <f t="shared" si="52"/>
        <v>609</v>
      </c>
      <c r="AA58" s="273">
        <f t="shared" si="53"/>
        <v>2132</v>
      </c>
      <c r="AB58" s="272"/>
      <c r="AC58" s="267"/>
    </row>
    <row r="59" spans="1:29" s="62" customFormat="1" ht="11.15" customHeight="1">
      <c r="A59" s="59">
        <v>20</v>
      </c>
      <c r="B59" s="266">
        <f t="shared" si="28"/>
        <v>370</v>
      </c>
      <c r="C59" s="266">
        <f t="shared" si="29"/>
        <v>1294</v>
      </c>
      <c r="D59" s="266">
        <f t="shared" si="30"/>
        <v>386</v>
      </c>
      <c r="E59" s="266">
        <f t="shared" si="31"/>
        <v>1352</v>
      </c>
      <c r="F59" s="266">
        <f t="shared" si="32"/>
        <v>403</v>
      </c>
      <c r="G59" s="266">
        <f t="shared" si="33"/>
        <v>1411</v>
      </c>
      <c r="H59" s="266">
        <f t="shared" si="34"/>
        <v>424</v>
      </c>
      <c r="I59" s="266">
        <f t="shared" si="35"/>
        <v>1485</v>
      </c>
      <c r="J59" s="266">
        <f t="shared" si="36"/>
        <v>445</v>
      </c>
      <c r="K59" s="266">
        <f t="shared" si="37"/>
        <v>1558</v>
      </c>
      <c r="L59" s="266">
        <f t="shared" si="38"/>
        <v>466</v>
      </c>
      <c r="M59" s="266">
        <f t="shared" si="39"/>
        <v>1632</v>
      </c>
      <c r="N59" s="266">
        <f t="shared" si="40"/>
        <v>487</v>
      </c>
      <c r="O59" s="266">
        <f t="shared" si="41"/>
        <v>1705</v>
      </c>
      <c r="P59" s="266">
        <f t="shared" si="42"/>
        <v>508</v>
      </c>
      <c r="Q59" s="266">
        <f t="shared" si="43"/>
        <v>1779</v>
      </c>
      <c r="R59" s="266">
        <f t="shared" si="44"/>
        <v>535</v>
      </c>
      <c r="S59" s="266">
        <f t="shared" si="45"/>
        <v>1872</v>
      </c>
      <c r="T59" s="266">
        <f t="shared" si="46"/>
        <v>561</v>
      </c>
      <c r="U59" s="266">
        <f t="shared" si="47"/>
        <v>1965</v>
      </c>
      <c r="V59" s="266">
        <f t="shared" si="48"/>
        <v>588</v>
      </c>
      <c r="W59" s="266">
        <f t="shared" si="49"/>
        <v>2058</v>
      </c>
      <c r="X59" s="266">
        <f t="shared" si="50"/>
        <v>615</v>
      </c>
      <c r="Y59" s="266">
        <f t="shared" si="51"/>
        <v>2151</v>
      </c>
      <c r="Z59" s="272">
        <f t="shared" si="52"/>
        <v>641</v>
      </c>
      <c r="AA59" s="273">
        <f t="shared" si="53"/>
        <v>2244</v>
      </c>
      <c r="AB59" s="272"/>
      <c r="AC59" s="267"/>
    </row>
    <row r="60" spans="1:29" s="62" customFormat="1" ht="11.15" customHeight="1">
      <c r="A60" s="59">
        <v>21</v>
      </c>
      <c r="B60" s="266">
        <f t="shared" si="28"/>
        <v>388</v>
      </c>
      <c r="C60" s="266">
        <f t="shared" si="29"/>
        <v>1358</v>
      </c>
      <c r="D60" s="266">
        <f t="shared" si="30"/>
        <v>406</v>
      </c>
      <c r="E60" s="266">
        <f t="shared" si="31"/>
        <v>1420</v>
      </c>
      <c r="F60" s="266">
        <f t="shared" si="32"/>
        <v>423</v>
      </c>
      <c r="G60" s="266">
        <f t="shared" si="33"/>
        <v>1482</v>
      </c>
      <c r="H60" s="266">
        <f t="shared" si="34"/>
        <v>445</v>
      </c>
      <c r="I60" s="266">
        <f t="shared" si="35"/>
        <v>1559</v>
      </c>
      <c r="J60" s="266">
        <f t="shared" si="36"/>
        <v>467</v>
      </c>
      <c r="K60" s="266">
        <f t="shared" si="37"/>
        <v>1636</v>
      </c>
      <c r="L60" s="266">
        <f t="shared" si="38"/>
        <v>490</v>
      </c>
      <c r="M60" s="266">
        <f t="shared" si="39"/>
        <v>1713</v>
      </c>
      <c r="N60" s="266">
        <f t="shared" si="40"/>
        <v>512</v>
      </c>
      <c r="O60" s="266">
        <f t="shared" si="41"/>
        <v>1790</v>
      </c>
      <c r="P60" s="266">
        <f t="shared" si="42"/>
        <v>534</v>
      </c>
      <c r="Q60" s="266">
        <f t="shared" si="43"/>
        <v>1868</v>
      </c>
      <c r="R60" s="266">
        <f t="shared" si="44"/>
        <v>562</v>
      </c>
      <c r="S60" s="266">
        <f t="shared" si="45"/>
        <v>1965</v>
      </c>
      <c r="T60" s="266">
        <f t="shared" si="46"/>
        <v>589</v>
      </c>
      <c r="U60" s="266">
        <f t="shared" si="47"/>
        <v>2063</v>
      </c>
      <c r="V60" s="266">
        <f t="shared" si="48"/>
        <v>617</v>
      </c>
      <c r="W60" s="266">
        <f t="shared" si="49"/>
        <v>2161</v>
      </c>
      <c r="X60" s="266">
        <f t="shared" si="50"/>
        <v>645</v>
      </c>
      <c r="Y60" s="266">
        <f t="shared" si="51"/>
        <v>2259</v>
      </c>
      <c r="Z60" s="272">
        <f t="shared" si="52"/>
        <v>673</v>
      </c>
      <c r="AA60" s="273">
        <f t="shared" si="53"/>
        <v>2356</v>
      </c>
      <c r="AB60" s="272"/>
      <c r="AC60" s="267"/>
    </row>
    <row r="61" spans="1:29" s="62" customFormat="1" ht="11.15" customHeight="1">
      <c r="A61" s="59">
        <v>22</v>
      </c>
      <c r="B61" s="266">
        <f t="shared" si="28"/>
        <v>407</v>
      </c>
      <c r="C61" s="266">
        <f t="shared" si="29"/>
        <v>1423</v>
      </c>
      <c r="D61" s="266">
        <f t="shared" si="30"/>
        <v>425</v>
      </c>
      <c r="E61" s="266">
        <f t="shared" si="31"/>
        <v>1488</v>
      </c>
      <c r="F61" s="266">
        <f t="shared" si="32"/>
        <v>444</v>
      </c>
      <c r="G61" s="266">
        <f t="shared" si="33"/>
        <v>1552</v>
      </c>
      <c r="H61" s="266">
        <f t="shared" si="34"/>
        <v>467</v>
      </c>
      <c r="I61" s="266">
        <f t="shared" si="35"/>
        <v>1633</v>
      </c>
      <c r="J61" s="266">
        <f t="shared" si="36"/>
        <v>490</v>
      </c>
      <c r="K61" s="266">
        <f t="shared" si="37"/>
        <v>1714</v>
      </c>
      <c r="L61" s="266">
        <f t="shared" si="38"/>
        <v>513</v>
      </c>
      <c r="M61" s="266">
        <f t="shared" si="39"/>
        <v>1795</v>
      </c>
      <c r="N61" s="266">
        <f t="shared" si="40"/>
        <v>536</v>
      </c>
      <c r="O61" s="266">
        <f t="shared" si="41"/>
        <v>1876</v>
      </c>
      <c r="P61" s="266">
        <f t="shared" si="42"/>
        <v>559</v>
      </c>
      <c r="Q61" s="266">
        <f t="shared" si="43"/>
        <v>1957</v>
      </c>
      <c r="R61" s="266">
        <f t="shared" si="44"/>
        <v>588</v>
      </c>
      <c r="S61" s="266">
        <f t="shared" si="45"/>
        <v>2059</v>
      </c>
      <c r="T61" s="266">
        <f t="shared" si="46"/>
        <v>618</v>
      </c>
      <c r="U61" s="266">
        <f t="shared" si="47"/>
        <v>2161</v>
      </c>
      <c r="V61" s="266">
        <f t="shared" si="48"/>
        <v>647</v>
      </c>
      <c r="W61" s="266">
        <f t="shared" si="49"/>
        <v>2264</v>
      </c>
      <c r="X61" s="266">
        <f t="shared" si="50"/>
        <v>676</v>
      </c>
      <c r="Y61" s="266">
        <f t="shared" si="51"/>
        <v>2366</v>
      </c>
      <c r="Z61" s="272">
        <f t="shared" si="52"/>
        <v>705</v>
      </c>
      <c r="AA61" s="273">
        <f t="shared" si="53"/>
        <v>2469</v>
      </c>
      <c r="AB61" s="272"/>
      <c r="AC61" s="267"/>
    </row>
    <row r="62" spans="1:29" s="62" customFormat="1" ht="11.15" customHeight="1">
      <c r="A62" s="59">
        <v>23</v>
      </c>
      <c r="B62" s="266">
        <f t="shared" si="28"/>
        <v>425</v>
      </c>
      <c r="C62" s="266">
        <f t="shared" si="29"/>
        <v>1488</v>
      </c>
      <c r="D62" s="266">
        <f t="shared" si="30"/>
        <v>444</v>
      </c>
      <c r="E62" s="266">
        <f t="shared" si="31"/>
        <v>1555</v>
      </c>
      <c r="F62" s="266">
        <f t="shared" si="32"/>
        <v>464</v>
      </c>
      <c r="G62" s="266">
        <f t="shared" si="33"/>
        <v>1623</v>
      </c>
      <c r="H62" s="266">
        <f t="shared" si="34"/>
        <v>488</v>
      </c>
      <c r="I62" s="266">
        <f t="shared" si="35"/>
        <v>1707</v>
      </c>
      <c r="J62" s="266">
        <f t="shared" si="36"/>
        <v>512</v>
      </c>
      <c r="K62" s="266">
        <f t="shared" si="37"/>
        <v>1792</v>
      </c>
      <c r="L62" s="266">
        <f t="shared" si="38"/>
        <v>536</v>
      </c>
      <c r="M62" s="266">
        <f t="shared" si="39"/>
        <v>1876</v>
      </c>
      <c r="N62" s="266">
        <f t="shared" si="40"/>
        <v>560</v>
      </c>
      <c r="O62" s="266">
        <f t="shared" si="41"/>
        <v>1961</v>
      </c>
      <c r="P62" s="266">
        <f t="shared" si="42"/>
        <v>584</v>
      </c>
      <c r="Q62" s="266">
        <f t="shared" si="43"/>
        <v>2046</v>
      </c>
      <c r="R62" s="266">
        <f t="shared" si="44"/>
        <v>615</v>
      </c>
      <c r="S62" s="266">
        <f t="shared" si="45"/>
        <v>2153</v>
      </c>
      <c r="T62" s="266">
        <f t="shared" si="46"/>
        <v>646</v>
      </c>
      <c r="U62" s="266">
        <f t="shared" si="47"/>
        <v>2260</v>
      </c>
      <c r="V62" s="266">
        <f t="shared" si="48"/>
        <v>676</v>
      </c>
      <c r="W62" s="266">
        <f t="shared" si="49"/>
        <v>2367</v>
      </c>
      <c r="X62" s="266">
        <f t="shared" si="50"/>
        <v>707</v>
      </c>
      <c r="Y62" s="266">
        <f t="shared" si="51"/>
        <v>2474</v>
      </c>
      <c r="Z62" s="272">
        <f t="shared" si="52"/>
        <v>737</v>
      </c>
      <c r="AA62" s="273">
        <f t="shared" si="53"/>
        <v>2581</v>
      </c>
      <c r="AB62" s="272"/>
      <c r="AC62" s="267"/>
    </row>
    <row r="63" spans="1:29" s="62" customFormat="1" ht="11.15" customHeight="1">
      <c r="A63" s="59">
        <v>24</v>
      </c>
      <c r="B63" s="266">
        <f t="shared" si="28"/>
        <v>444</v>
      </c>
      <c r="C63" s="266">
        <f t="shared" si="29"/>
        <v>1552</v>
      </c>
      <c r="D63" s="266">
        <f t="shared" si="30"/>
        <v>464</v>
      </c>
      <c r="E63" s="266">
        <f t="shared" si="31"/>
        <v>1623</v>
      </c>
      <c r="F63" s="266">
        <f t="shared" si="32"/>
        <v>484</v>
      </c>
      <c r="G63" s="266">
        <f t="shared" si="33"/>
        <v>1693</v>
      </c>
      <c r="H63" s="266">
        <f t="shared" si="34"/>
        <v>509</v>
      </c>
      <c r="I63" s="266">
        <f t="shared" si="35"/>
        <v>1782</v>
      </c>
      <c r="J63" s="266">
        <f t="shared" si="36"/>
        <v>534</v>
      </c>
      <c r="K63" s="266">
        <f t="shared" si="37"/>
        <v>1870</v>
      </c>
      <c r="L63" s="266">
        <f t="shared" si="38"/>
        <v>559</v>
      </c>
      <c r="M63" s="266">
        <f t="shared" si="39"/>
        <v>1958</v>
      </c>
      <c r="N63" s="266">
        <f t="shared" si="40"/>
        <v>585</v>
      </c>
      <c r="O63" s="266">
        <f t="shared" si="41"/>
        <v>2046</v>
      </c>
      <c r="P63" s="266">
        <f t="shared" si="42"/>
        <v>610</v>
      </c>
      <c r="Q63" s="266">
        <f t="shared" si="43"/>
        <v>2134</v>
      </c>
      <c r="R63" s="266">
        <f t="shared" si="44"/>
        <v>642</v>
      </c>
      <c r="S63" s="266">
        <f t="shared" si="45"/>
        <v>2246</v>
      </c>
      <c r="T63" s="266">
        <f t="shared" si="46"/>
        <v>674</v>
      </c>
      <c r="U63" s="266">
        <f t="shared" si="47"/>
        <v>2358</v>
      </c>
      <c r="V63" s="266">
        <f t="shared" si="48"/>
        <v>706</v>
      </c>
      <c r="W63" s="266">
        <f t="shared" si="49"/>
        <v>2470</v>
      </c>
      <c r="X63" s="266">
        <f t="shared" si="50"/>
        <v>738</v>
      </c>
      <c r="Y63" s="266">
        <f t="shared" si="51"/>
        <v>2581</v>
      </c>
      <c r="Z63" s="272">
        <f t="shared" si="52"/>
        <v>769</v>
      </c>
      <c r="AA63" s="273">
        <f t="shared" si="53"/>
        <v>2693</v>
      </c>
      <c r="AB63" s="272"/>
      <c r="AC63" s="267"/>
    </row>
    <row r="64" spans="1:29" s="62" customFormat="1" ht="11.15" customHeight="1">
      <c r="A64" s="59">
        <v>25</v>
      </c>
      <c r="B64" s="266">
        <f t="shared" si="28"/>
        <v>462</v>
      </c>
      <c r="C64" s="266">
        <f t="shared" si="29"/>
        <v>1617</v>
      </c>
      <c r="D64" s="266">
        <f t="shared" si="30"/>
        <v>483</v>
      </c>
      <c r="E64" s="266">
        <f t="shared" si="31"/>
        <v>1691</v>
      </c>
      <c r="F64" s="266">
        <f t="shared" si="32"/>
        <v>504</v>
      </c>
      <c r="G64" s="266">
        <f t="shared" si="33"/>
        <v>1764</v>
      </c>
      <c r="H64" s="266">
        <f t="shared" si="34"/>
        <v>530</v>
      </c>
      <c r="I64" s="266">
        <f t="shared" si="35"/>
        <v>1856</v>
      </c>
      <c r="J64" s="266">
        <f t="shared" si="36"/>
        <v>557</v>
      </c>
      <c r="K64" s="266">
        <f t="shared" si="37"/>
        <v>1948</v>
      </c>
      <c r="L64" s="266">
        <f t="shared" si="38"/>
        <v>583</v>
      </c>
      <c r="M64" s="266">
        <f t="shared" si="39"/>
        <v>2040</v>
      </c>
      <c r="N64" s="266">
        <f t="shared" si="40"/>
        <v>609</v>
      </c>
      <c r="O64" s="266">
        <f t="shared" si="41"/>
        <v>2132</v>
      </c>
      <c r="P64" s="266">
        <f t="shared" si="42"/>
        <v>635</v>
      </c>
      <c r="Q64" s="266">
        <f t="shared" si="43"/>
        <v>2223</v>
      </c>
      <c r="R64" s="266">
        <f t="shared" si="44"/>
        <v>669</v>
      </c>
      <c r="S64" s="266">
        <f t="shared" si="45"/>
        <v>2340</v>
      </c>
      <c r="T64" s="266">
        <f t="shared" si="46"/>
        <v>702</v>
      </c>
      <c r="U64" s="266">
        <f t="shared" si="47"/>
        <v>2456</v>
      </c>
      <c r="V64" s="266">
        <f t="shared" si="48"/>
        <v>735</v>
      </c>
      <c r="W64" s="266">
        <f t="shared" si="49"/>
        <v>2573</v>
      </c>
      <c r="X64" s="266">
        <f t="shared" si="50"/>
        <v>768</v>
      </c>
      <c r="Y64" s="266">
        <f t="shared" si="51"/>
        <v>2689</v>
      </c>
      <c r="Z64" s="272">
        <f t="shared" si="52"/>
        <v>802</v>
      </c>
      <c r="AA64" s="273">
        <f t="shared" si="53"/>
        <v>2805</v>
      </c>
      <c r="AB64" s="272"/>
      <c r="AC64" s="267"/>
    </row>
    <row r="65" spans="1:29" s="62" customFormat="1" ht="11.15" customHeight="1">
      <c r="A65" s="59">
        <v>26</v>
      </c>
      <c r="B65" s="266">
        <f t="shared" si="28"/>
        <v>480</v>
      </c>
      <c r="C65" s="266">
        <f t="shared" si="29"/>
        <v>1682</v>
      </c>
      <c r="D65" s="266">
        <f t="shared" si="30"/>
        <v>502</v>
      </c>
      <c r="E65" s="266">
        <f t="shared" si="31"/>
        <v>1758</v>
      </c>
      <c r="F65" s="266">
        <f t="shared" si="32"/>
        <v>524</v>
      </c>
      <c r="G65" s="266">
        <f t="shared" si="33"/>
        <v>1835</v>
      </c>
      <c r="H65" s="266">
        <f t="shared" si="34"/>
        <v>551</v>
      </c>
      <c r="I65" s="266">
        <f t="shared" si="35"/>
        <v>1930</v>
      </c>
      <c r="J65" s="266">
        <f t="shared" si="36"/>
        <v>579</v>
      </c>
      <c r="K65" s="266">
        <f t="shared" si="37"/>
        <v>2026</v>
      </c>
      <c r="L65" s="266">
        <f t="shared" si="38"/>
        <v>606</v>
      </c>
      <c r="M65" s="266">
        <f t="shared" si="39"/>
        <v>2121</v>
      </c>
      <c r="N65" s="266">
        <f t="shared" si="40"/>
        <v>633</v>
      </c>
      <c r="O65" s="266">
        <f t="shared" si="41"/>
        <v>2217</v>
      </c>
      <c r="P65" s="266">
        <f t="shared" si="42"/>
        <v>661</v>
      </c>
      <c r="Q65" s="266">
        <f t="shared" si="43"/>
        <v>2312</v>
      </c>
      <c r="R65" s="266">
        <f t="shared" si="44"/>
        <v>695</v>
      </c>
      <c r="S65" s="266">
        <f t="shared" si="45"/>
        <v>2433</v>
      </c>
      <c r="T65" s="266">
        <f t="shared" si="46"/>
        <v>730</v>
      </c>
      <c r="U65" s="266">
        <f t="shared" si="47"/>
        <v>2554</v>
      </c>
      <c r="V65" s="266">
        <f t="shared" si="48"/>
        <v>764</v>
      </c>
      <c r="W65" s="266">
        <f t="shared" si="49"/>
        <v>2675</v>
      </c>
      <c r="X65" s="266">
        <f t="shared" si="50"/>
        <v>799</v>
      </c>
      <c r="Y65" s="266">
        <f t="shared" si="51"/>
        <v>2796</v>
      </c>
      <c r="Z65" s="272">
        <f t="shared" si="52"/>
        <v>834</v>
      </c>
      <c r="AA65" s="273">
        <f t="shared" si="53"/>
        <v>2917</v>
      </c>
      <c r="AB65" s="272"/>
      <c r="AC65" s="267"/>
    </row>
    <row r="66" spans="1:29" s="62" customFormat="1" ht="11.15" customHeight="1">
      <c r="A66" s="59">
        <v>27</v>
      </c>
      <c r="B66" s="266">
        <f t="shared" si="28"/>
        <v>499</v>
      </c>
      <c r="C66" s="266">
        <f t="shared" si="29"/>
        <v>1746</v>
      </c>
      <c r="D66" s="266">
        <f t="shared" si="30"/>
        <v>522</v>
      </c>
      <c r="E66" s="266">
        <f t="shared" si="31"/>
        <v>1826</v>
      </c>
      <c r="F66" s="266">
        <f t="shared" si="32"/>
        <v>544</v>
      </c>
      <c r="G66" s="266">
        <f t="shared" si="33"/>
        <v>1905</v>
      </c>
      <c r="H66" s="266">
        <f t="shared" si="34"/>
        <v>573</v>
      </c>
      <c r="I66" s="266">
        <f t="shared" si="35"/>
        <v>2004</v>
      </c>
      <c r="J66" s="266">
        <f t="shared" si="36"/>
        <v>601</v>
      </c>
      <c r="K66" s="266">
        <f t="shared" si="37"/>
        <v>2104</v>
      </c>
      <c r="L66" s="266">
        <f t="shared" si="38"/>
        <v>629</v>
      </c>
      <c r="M66" s="266">
        <f t="shared" si="39"/>
        <v>2203</v>
      </c>
      <c r="N66" s="266">
        <f t="shared" si="40"/>
        <v>658</v>
      </c>
      <c r="O66" s="266">
        <f t="shared" si="41"/>
        <v>2302</v>
      </c>
      <c r="P66" s="266">
        <f t="shared" si="42"/>
        <v>686</v>
      </c>
      <c r="Q66" s="266">
        <f t="shared" si="43"/>
        <v>2401</v>
      </c>
      <c r="R66" s="266">
        <f t="shared" si="44"/>
        <v>722</v>
      </c>
      <c r="S66" s="266">
        <f t="shared" si="45"/>
        <v>2527</v>
      </c>
      <c r="T66" s="266">
        <f t="shared" si="46"/>
        <v>758</v>
      </c>
      <c r="U66" s="266">
        <f t="shared" si="47"/>
        <v>2653</v>
      </c>
      <c r="V66" s="266">
        <f t="shared" si="48"/>
        <v>794</v>
      </c>
      <c r="W66" s="266">
        <f t="shared" si="49"/>
        <v>2778</v>
      </c>
      <c r="X66" s="266">
        <f t="shared" si="50"/>
        <v>830</v>
      </c>
      <c r="Y66" s="266">
        <f t="shared" si="51"/>
        <v>2904</v>
      </c>
      <c r="Z66" s="272">
        <f t="shared" si="52"/>
        <v>866</v>
      </c>
      <c r="AA66" s="273">
        <f t="shared" si="53"/>
        <v>3030</v>
      </c>
      <c r="AB66" s="272"/>
      <c r="AC66" s="267"/>
    </row>
    <row r="67" spans="1:29" s="62" customFormat="1" ht="11.15" customHeight="1">
      <c r="A67" s="59">
        <v>28</v>
      </c>
      <c r="B67" s="266">
        <f t="shared" si="28"/>
        <v>517</v>
      </c>
      <c r="C67" s="266">
        <f t="shared" si="29"/>
        <v>1811</v>
      </c>
      <c r="D67" s="266">
        <f t="shared" si="30"/>
        <v>541</v>
      </c>
      <c r="E67" s="266">
        <f t="shared" si="31"/>
        <v>1893</v>
      </c>
      <c r="F67" s="266">
        <f t="shared" si="32"/>
        <v>564</v>
      </c>
      <c r="G67" s="266">
        <f t="shared" si="33"/>
        <v>1976</v>
      </c>
      <c r="H67" s="266">
        <f t="shared" si="34"/>
        <v>594</v>
      </c>
      <c r="I67" s="266">
        <f t="shared" si="35"/>
        <v>2079</v>
      </c>
      <c r="J67" s="266">
        <f t="shared" si="36"/>
        <v>623</v>
      </c>
      <c r="K67" s="266">
        <f t="shared" si="37"/>
        <v>2181</v>
      </c>
      <c r="L67" s="266">
        <f t="shared" si="38"/>
        <v>653</v>
      </c>
      <c r="M67" s="266">
        <f t="shared" si="39"/>
        <v>2284</v>
      </c>
      <c r="N67" s="266">
        <f t="shared" si="40"/>
        <v>682</v>
      </c>
      <c r="O67" s="266">
        <f t="shared" si="41"/>
        <v>2387</v>
      </c>
      <c r="P67" s="266">
        <f t="shared" si="42"/>
        <v>711</v>
      </c>
      <c r="Q67" s="266">
        <f t="shared" si="43"/>
        <v>2490</v>
      </c>
      <c r="R67" s="266">
        <f t="shared" si="44"/>
        <v>749</v>
      </c>
      <c r="S67" s="266">
        <f t="shared" si="45"/>
        <v>2621</v>
      </c>
      <c r="T67" s="266">
        <f t="shared" si="46"/>
        <v>786</v>
      </c>
      <c r="U67" s="266">
        <f t="shared" si="47"/>
        <v>2751</v>
      </c>
      <c r="V67" s="266">
        <f t="shared" si="48"/>
        <v>823</v>
      </c>
      <c r="W67" s="266">
        <f t="shared" si="49"/>
        <v>2881</v>
      </c>
      <c r="X67" s="266">
        <f t="shared" si="50"/>
        <v>860</v>
      </c>
      <c r="Y67" s="266">
        <f t="shared" si="51"/>
        <v>3012</v>
      </c>
      <c r="Z67" s="272">
        <f t="shared" si="52"/>
        <v>898</v>
      </c>
      <c r="AA67" s="273">
        <f t="shared" si="53"/>
        <v>3142</v>
      </c>
      <c r="AB67" s="272"/>
      <c r="AC67" s="267"/>
    </row>
    <row r="68" spans="1:29" s="62" customFormat="1" ht="11.15" customHeight="1">
      <c r="A68" s="59">
        <v>29</v>
      </c>
      <c r="B68" s="266">
        <f t="shared" si="28"/>
        <v>536</v>
      </c>
      <c r="C68" s="266">
        <f t="shared" si="29"/>
        <v>1876</v>
      </c>
      <c r="D68" s="266">
        <f t="shared" si="30"/>
        <v>560</v>
      </c>
      <c r="E68" s="266">
        <f t="shared" si="31"/>
        <v>1961</v>
      </c>
      <c r="F68" s="266">
        <f t="shared" si="32"/>
        <v>585</v>
      </c>
      <c r="G68" s="266">
        <f t="shared" si="33"/>
        <v>2046</v>
      </c>
      <c r="H68" s="266">
        <f t="shared" si="34"/>
        <v>615</v>
      </c>
      <c r="I68" s="266">
        <f t="shared" si="35"/>
        <v>2153</v>
      </c>
      <c r="J68" s="266">
        <f t="shared" si="36"/>
        <v>646</v>
      </c>
      <c r="K68" s="266">
        <f t="shared" si="37"/>
        <v>2259</v>
      </c>
      <c r="L68" s="266">
        <f t="shared" si="38"/>
        <v>676</v>
      </c>
      <c r="M68" s="266">
        <f t="shared" si="39"/>
        <v>2366</v>
      </c>
      <c r="N68" s="266">
        <f t="shared" si="40"/>
        <v>706</v>
      </c>
      <c r="O68" s="266">
        <f t="shared" si="41"/>
        <v>2473</v>
      </c>
      <c r="P68" s="266">
        <f t="shared" si="42"/>
        <v>737</v>
      </c>
      <c r="Q68" s="266">
        <f t="shared" si="43"/>
        <v>2579</v>
      </c>
      <c r="R68" s="266">
        <f t="shared" si="44"/>
        <v>775</v>
      </c>
      <c r="S68" s="266">
        <f t="shared" si="45"/>
        <v>2714</v>
      </c>
      <c r="T68" s="266">
        <f t="shared" si="46"/>
        <v>814</v>
      </c>
      <c r="U68" s="266">
        <f t="shared" si="47"/>
        <v>2849</v>
      </c>
      <c r="V68" s="266">
        <f t="shared" si="48"/>
        <v>853</v>
      </c>
      <c r="W68" s="266">
        <f t="shared" si="49"/>
        <v>2984</v>
      </c>
      <c r="X68" s="266">
        <f t="shared" si="50"/>
        <v>891</v>
      </c>
      <c r="Y68" s="266">
        <f t="shared" si="51"/>
        <v>3119</v>
      </c>
      <c r="Z68" s="272">
        <f t="shared" si="52"/>
        <v>930</v>
      </c>
      <c r="AA68" s="273">
        <f t="shared" si="53"/>
        <v>3254</v>
      </c>
      <c r="AB68" s="272"/>
      <c r="AC68" s="267"/>
    </row>
    <row r="69" spans="1:29" s="62" customFormat="1" ht="11.15" customHeight="1" thickBot="1">
      <c r="A69" s="63">
        <v>30</v>
      </c>
      <c r="B69" s="268">
        <f t="shared" si="28"/>
        <v>554</v>
      </c>
      <c r="C69" s="268">
        <f t="shared" si="29"/>
        <v>1940</v>
      </c>
      <c r="D69" s="268">
        <f t="shared" si="30"/>
        <v>580</v>
      </c>
      <c r="E69" s="268">
        <f t="shared" si="31"/>
        <v>2029</v>
      </c>
      <c r="F69" s="268">
        <f t="shared" si="32"/>
        <v>605</v>
      </c>
      <c r="G69" s="268">
        <f t="shared" si="33"/>
        <v>2117</v>
      </c>
      <c r="H69" s="268">
        <f t="shared" si="34"/>
        <v>636</v>
      </c>
      <c r="I69" s="268">
        <f t="shared" si="35"/>
        <v>2227</v>
      </c>
      <c r="J69" s="268">
        <f t="shared" si="36"/>
        <v>668</v>
      </c>
      <c r="K69" s="268">
        <f t="shared" si="37"/>
        <v>2337</v>
      </c>
      <c r="L69" s="268">
        <f t="shared" si="38"/>
        <v>699</v>
      </c>
      <c r="M69" s="268">
        <f t="shared" si="39"/>
        <v>2448</v>
      </c>
      <c r="N69" s="268">
        <f t="shared" si="40"/>
        <v>731</v>
      </c>
      <c r="O69" s="268">
        <f t="shared" si="41"/>
        <v>2558</v>
      </c>
      <c r="P69" s="268">
        <f t="shared" si="42"/>
        <v>762</v>
      </c>
      <c r="Q69" s="268">
        <f t="shared" si="43"/>
        <v>2668</v>
      </c>
      <c r="R69" s="268">
        <f t="shared" si="44"/>
        <v>802</v>
      </c>
      <c r="S69" s="268">
        <f t="shared" si="45"/>
        <v>2808</v>
      </c>
      <c r="T69" s="268">
        <f t="shared" si="46"/>
        <v>842</v>
      </c>
      <c r="U69" s="268">
        <f t="shared" si="47"/>
        <v>2947</v>
      </c>
      <c r="V69" s="268">
        <f t="shared" si="48"/>
        <v>882</v>
      </c>
      <c r="W69" s="268">
        <f t="shared" si="49"/>
        <v>3087</v>
      </c>
      <c r="X69" s="268">
        <f t="shared" si="50"/>
        <v>922</v>
      </c>
      <c r="Y69" s="268">
        <f t="shared" si="51"/>
        <v>3227</v>
      </c>
      <c r="Z69" s="274">
        <f t="shared" si="52"/>
        <v>962</v>
      </c>
      <c r="AA69" s="275">
        <f t="shared" si="53"/>
        <v>3366</v>
      </c>
      <c r="AB69" s="276"/>
      <c r="AC69" s="277"/>
    </row>
    <row r="70" spans="1:29" s="282" customFormat="1" ht="12" customHeight="1">
      <c r="A70" s="278"/>
      <c r="B70" s="279"/>
      <c r="C70" s="279"/>
      <c r="D70" s="280"/>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81" t="s">
        <v>497</v>
      </c>
      <c r="AC70" s="279"/>
    </row>
    <row r="71" spans="1:29" s="282" customFormat="1" ht="12" customHeight="1">
      <c r="A71" s="278"/>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83"/>
      <c r="AC71" s="283"/>
    </row>
    <row r="72" spans="1:29" s="282" customFormat="1" ht="12" customHeight="1">
      <c r="A72" s="278"/>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83"/>
      <c r="AB72" s="283"/>
      <c r="AC72" s="283"/>
    </row>
    <row r="73" spans="1:29" s="282" customFormat="1" ht="12" customHeight="1">
      <c r="A73" s="278"/>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row>
    <row r="74" spans="1:29" s="282" customFormat="1" ht="12" customHeight="1">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C74" s="278"/>
    </row>
  </sheetData>
  <mergeCells count="51">
    <mergeCell ref="A1:AC1"/>
    <mergeCell ref="A2:AC2"/>
    <mergeCell ref="A3:A5"/>
    <mergeCell ref="B3:E3"/>
    <mergeCell ref="F3:Y3"/>
    <mergeCell ref="Z3:AA3"/>
    <mergeCell ref="AB3:AC3"/>
    <mergeCell ref="B4:C4"/>
    <mergeCell ref="D4:E4"/>
    <mergeCell ref="F4:G4"/>
    <mergeCell ref="AB4:AC4"/>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 ref="R38:S38"/>
    <mergeCell ref="T38:U38"/>
    <mergeCell ref="V38:W38"/>
    <mergeCell ref="X38:Y38"/>
    <mergeCell ref="Z38:AA38"/>
  </mergeCells>
  <phoneticPr fontId="5"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8515-4010-4B27-82AA-3D60D2DD15D2}">
  <sheetPr codeName="工作表5"/>
  <dimension ref="A1:I59"/>
  <sheetViews>
    <sheetView topLeftCell="A42" workbookViewId="0">
      <selection activeCell="A51" sqref="A1:H51"/>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25" t="s">
        <v>57</v>
      </c>
      <c r="C1" s="22"/>
      <c r="D1" s="22"/>
      <c r="E1" s="22"/>
      <c r="F1" s="22"/>
    </row>
    <row r="2" spans="1:8" ht="17.5" thickBot="1">
      <c r="B2" s="22" t="s">
        <v>437</v>
      </c>
      <c r="C2" s="22"/>
      <c r="D2" s="22"/>
      <c r="E2" s="22"/>
      <c r="F2" s="22"/>
      <c r="H2" s="226" t="s">
        <v>14</v>
      </c>
    </row>
    <row r="3" spans="1:8" ht="22.5" customHeight="1">
      <c r="A3" s="473" t="s">
        <v>17</v>
      </c>
      <c r="B3" s="475" t="s">
        <v>58</v>
      </c>
      <c r="C3" s="477" t="s">
        <v>16</v>
      </c>
      <c r="D3" s="478"/>
      <c r="E3" s="478"/>
      <c r="F3" s="479"/>
      <c r="G3" s="480" t="s">
        <v>59</v>
      </c>
      <c r="H3" s="482" t="s">
        <v>60</v>
      </c>
    </row>
    <row r="4" spans="1:8" ht="48" customHeight="1">
      <c r="A4" s="474"/>
      <c r="B4" s="476"/>
      <c r="C4" s="227" t="s">
        <v>61</v>
      </c>
      <c r="D4" s="4" t="s">
        <v>62</v>
      </c>
      <c r="E4" s="198" t="s">
        <v>63</v>
      </c>
      <c r="F4" s="198" t="s">
        <v>64</v>
      </c>
      <c r="G4" s="481"/>
      <c r="H4" s="483"/>
    </row>
    <row r="5" spans="1:8">
      <c r="A5" s="5">
        <v>1</v>
      </c>
      <c r="B5" s="228">
        <v>24000</v>
      </c>
      <c r="C5" s="24">
        <f>+ROUND(B5*0.0517*0.3,0)</f>
        <v>372</v>
      </c>
      <c r="D5" s="7">
        <f t="shared" ref="D5:D16" si="0">+C5*2</f>
        <v>744</v>
      </c>
      <c r="E5" s="7">
        <f t="shared" ref="E5:E51" si="1">+C5*3</f>
        <v>1116</v>
      </c>
      <c r="F5" s="229">
        <f t="shared" ref="F5:F51" si="2">+C5*4</f>
        <v>1488</v>
      </c>
      <c r="G5" s="230">
        <f>+ROUND(B5*0.0517*0.6*1.58,0)</f>
        <v>1176</v>
      </c>
      <c r="H5" s="231">
        <f>+ROUND(B5*0.0517*0.1*1.58,0)</f>
        <v>196</v>
      </c>
    </row>
    <row r="6" spans="1:8">
      <c r="A6" s="5">
        <f t="shared" ref="A6:A51" si="3">+A5+1</f>
        <v>2</v>
      </c>
      <c r="B6" s="228">
        <v>25200</v>
      </c>
      <c r="C6" s="6">
        <f t="shared" ref="C6:C51" si="4">+ROUND(B6*0.0517*0.3,0)</f>
        <v>391</v>
      </c>
      <c r="D6" s="7">
        <f t="shared" si="0"/>
        <v>782</v>
      </c>
      <c r="E6" s="7">
        <f t="shared" si="1"/>
        <v>1173</v>
      </c>
      <c r="F6" s="229">
        <f t="shared" si="2"/>
        <v>1564</v>
      </c>
      <c r="G6" s="230">
        <f t="shared" ref="G6:G51" si="5">+ROUND(B6*0.0517*0.6*1.58,0)</f>
        <v>1235</v>
      </c>
      <c r="H6" s="231">
        <f t="shared" ref="H6:H51" si="6">+ROUND(B6*0.0517*0.1*1.58,0)</f>
        <v>206</v>
      </c>
    </row>
    <row r="7" spans="1:8">
      <c r="A7" s="5">
        <f t="shared" si="3"/>
        <v>3</v>
      </c>
      <c r="B7" s="228">
        <v>26400</v>
      </c>
      <c r="C7" s="6">
        <f t="shared" si="4"/>
        <v>409</v>
      </c>
      <c r="D7" s="7">
        <f t="shared" si="0"/>
        <v>818</v>
      </c>
      <c r="E7" s="7">
        <f t="shared" si="1"/>
        <v>1227</v>
      </c>
      <c r="F7" s="229">
        <f t="shared" si="2"/>
        <v>1636</v>
      </c>
      <c r="G7" s="230">
        <f t="shared" si="5"/>
        <v>1294</v>
      </c>
      <c r="H7" s="231">
        <f t="shared" si="6"/>
        <v>216</v>
      </c>
    </row>
    <row r="8" spans="1:8">
      <c r="A8" s="5">
        <f t="shared" si="3"/>
        <v>4</v>
      </c>
      <c r="B8" s="228">
        <v>27600</v>
      </c>
      <c r="C8" s="6">
        <f t="shared" si="4"/>
        <v>428</v>
      </c>
      <c r="D8" s="7">
        <f t="shared" si="0"/>
        <v>856</v>
      </c>
      <c r="E8" s="7">
        <f t="shared" si="1"/>
        <v>1284</v>
      </c>
      <c r="F8" s="229">
        <f t="shared" si="2"/>
        <v>1712</v>
      </c>
      <c r="G8" s="230">
        <f t="shared" si="5"/>
        <v>1353</v>
      </c>
      <c r="H8" s="231">
        <f t="shared" si="6"/>
        <v>225</v>
      </c>
    </row>
    <row r="9" spans="1:8">
      <c r="A9" s="8">
        <f t="shared" si="3"/>
        <v>5</v>
      </c>
      <c r="B9" s="232">
        <v>28800</v>
      </c>
      <c r="C9" s="10">
        <f t="shared" si="4"/>
        <v>447</v>
      </c>
      <c r="D9" s="11">
        <f t="shared" si="0"/>
        <v>894</v>
      </c>
      <c r="E9" s="11">
        <f t="shared" si="1"/>
        <v>1341</v>
      </c>
      <c r="F9" s="209">
        <f t="shared" si="2"/>
        <v>1788</v>
      </c>
      <c r="G9" s="230">
        <f t="shared" si="5"/>
        <v>1412</v>
      </c>
      <c r="H9" s="231">
        <f t="shared" si="6"/>
        <v>235</v>
      </c>
    </row>
    <row r="10" spans="1:8">
      <c r="A10" s="5">
        <f t="shared" si="3"/>
        <v>6</v>
      </c>
      <c r="B10" s="228">
        <v>30300</v>
      </c>
      <c r="C10" s="6">
        <f t="shared" si="4"/>
        <v>470</v>
      </c>
      <c r="D10" s="7">
        <f t="shared" si="0"/>
        <v>940</v>
      </c>
      <c r="E10" s="7">
        <f t="shared" si="1"/>
        <v>1410</v>
      </c>
      <c r="F10" s="229">
        <f t="shared" si="2"/>
        <v>1880</v>
      </c>
      <c r="G10" s="233">
        <f t="shared" si="5"/>
        <v>1485</v>
      </c>
      <c r="H10" s="234">
        <f t="shared" si="6"/>
        <v>248</v>
      </c>
    </row>
    <row r="11" spans="1:8">
      <c r="A11" s="5">
        <f t="shared" si="3"/>
        <v>7</v>
      </c>
      <c r="B11" s="228">
        <v>31800</v>
      </c>
      <c r="C11" s="6">
        <f t="shared" si="4"/>
        <v>493</v>
      </c>
      <c r="D11" s="7">
        <f t="shared" si="0"/>
        <v>986</v>
      </c>
      <c r="E11" s="7">
        <f t="shared" si="1"/>
        <v>1479</v>
      </c>
      <c r="F11" s="229">
        <f t="shared" si="2"/>
        <v>1972</v>
      </c>
      <c r="G11" s="230">
        <f t="shared" si="5"/>
        <v>1559</v>
      </c>
      <c r="H11" s="231">
        <f t="shared" si="6"/>
        <v>260</v>
      </c>
    </row>
    <row r="12" spans="1:8">
      <c r="A12" s="5">
        <f t="shared" si="3"/>
        <v>8</v>
      </c>
      <c r="B12" s="228">
        <v>33300</v>
      </c>
      <c r="C12" s="6">
        <f t="shared" si="4"/>
        <v>516</v>
      </c>
      <c r="D12" s="7">
        <f t="shared" si="0"/>
        <v>1032</v>
      </c>
      <c r="E12" s="7">
        <f t="shared" si="1"/>
        <v>1548</v>
      </c>
      <c r="F12" s="229">
        <f t="shared" si="2"/>
        <v>2064</v>
      </c>
      <c r="G12" s="230">
        <f t="shared" si="5"/>
        <v>1632</v>
      </c>
      <c r="H12" s="231">
        <f t="shared" si="6"/>
        <v>272</v>
      </c>
    </row>
    <row r="13" spans="1:8">
      <c r="A13" s="5">
        <f t="shared" si="3"/>
        <v>9</v>
      </c>
      <c r="B13" s="228">
        <v>34800</v>
      </c>
      <c r="C13" s="6">
        <f t="shared" si="4"/>
        <v>540</v>
      </c>
      <c r="D13" s="7">
        <f t="shared" si="0"/>
        <v>1080</v>
      </c>
      <c r="E13" s="7">
        <f t="shared" si="1"/>
        <v>1620</v>
      </c>
      <c r="F13" s="229">
        <f t="shared" si="2"/>
        <v>2160</v>
      </c>
      <c r="G13" s="230">
        <f t="shared" si="5"/>
        <v>1706</v>
      </c>
      <c r="H13" s="231">
        <f t="shared" si="6"/>
        <v>284</v>
      </c>
    </row>
    <row r="14" spans="1:8">
      <c r="A14" s="8">
        <f t="shared" si="3"/>
        <v>10</v>
      </c>
      <c r="B14" s="232">
        <v>36300</v>
      </c>
      <c r="C14" s="10">
        <f t="shared" si="4"/>
        <v>563</v>
      </c>
      <c r="D14" s="11">
        <f t="shared" si="0"/>
        <v>1126</v>
      </c>
      <c r="E14" s="11">
        <f t="shared" si="1"/>
        <v>1689</v>
      </c>
      <c r="F14" s="209">
        <f t="shared" si="2"/>
        <v>2252</v>
      </c>
      <c r="G14" s="235">
        <f t="shared" si="5"/>
        <v>1779</v>
      </c>
      <c r="H14" s="236">
        <f t="shared" si="6"/>
        <v>297</v>
      </c>
    </row>
    <row r="15" spans="1:8">
      <c r="A15" s="5">
        <f t="shared" si="3"/>
        <v>11</v>
      </c>
      <c r="B15" s="228">
        <v>38200</v>
      </c>
      <c r="C15" s="6">
        <f t="shared" si="4"/>
        <v>592</v>
      </c>
      <c r="D15" s="7">
        <f t="shared" si="0"/>
        <v>1184</v>
      </c>
      <c r="E15" s="7">
        <f t="shared" si="1"/>
        <v>1776</v>
      </c>
      <c r="F15" s="229">
        <f t="shared" si="2"/>
        <v>2368</v>
      </c>
      <c r="G15" s="230">
        <f t="shared" si="5"/>
        <v>1872</v>
      </c>
      <c r="H15" s="231">
        <f t="shared" si="6"/>
        <v>312</v>
      </c>
    </row>
    <row r="16" spans="1:8">
      <c r="A16" s="5">
        <f t="shared" si="3"/>
        <v>12</v>
      </c>
      <c r="B16" s="228">
        <v>40100</v>
      </c>
      <c r="C16" s="6">
        <f t="shared" si="4"/>
        <v>622</v>
      </c>
      <c r="D16" s="7">
        <f t="shared" si="0"/>
        <v>1244</v>
      </c>
      <c r="E16" s="7">
        <f t="shared" si="1"/>
        <v>1866</v>
      </c>
      <c r="F16" s="229">
        <f t="shared" si="2"/>
        <v>2488</v>
      </c>
      <c r="G16" s="230">
        <f t="shared" si="5"/>
        <v>1965</v>
      </c>
      <c r="H16" s="231">
        <f t="shared" si="6"/>
        <v>328</v>
      </c>
    </row>
    <row r="17" spans="1:8">
      <c r="A17" s="5">
        <f t="shared" si="3"/>
        <v>13</v>
      </c>
      <c r="B17" s="228">
        <v>42000</v>
      </c>
      <c r="C17" s="6">
        <f t="shared" si="4"/>
        <v>651</v>
      </c>
      <c r="D17" s="7">
        <f>+C17*2</f>
        <v>1302</v>
      </c>
      <c r="E17" s="7">
        <f t="shared" si="1"/>
        <v>1953</v>
      </c>
      <c r="F17" s="229">
        <f t="shared" si="2"/>
        <v>2604</v>
      </c>
      <c r="G17" s="230">
        <f t="shared" si="5"/>
        <v>2058</v>
      </c>
      <c r="H17" s="231">
        <f t="shared" si="6"/>
        <v>343</v>
      </c>
    </row>
    <row r="18" spans="1:8">
      <c r="A18" s="5">
        <f t="shared" si="3"/>
        <v>14</v>
      </c>
      <c r="B18" s="228">
        <v>43900</v>
      </c>
      <c r="C18" s="6">
        <f t="shared" si="4"/>
        <v>681</v>
      </c>
      <c r="D18" s="7">
        <f t="shared" ref="D18:D51" si="7">+C18*2</f>
        <v>1362</v>
      </c>
      <c r="E18" s="7">
        <f t="shared" si="1"/>
        <v>2043</v>
      </c>
      <c r="F18" s="229">
        <f t="shared" si="2"/>
        <v>2724</v>
      </c>
      <c r="G18" s="230">
        <f t="shared" si="5"/>
        <v>2152</v>
      </c>
      <c r="H18" s="231">
        <f t="shared" si="6"/>
        <v>359</v>
      </c>
    </row>
    <row r="19" spans="1:8">
      <c r="A19" s="8">
        <f t="shared" si="3"/>
        <v>15</v>
      </c>
      <c r="B19" s="232">
        <v>45800</v>
      </c>
      <c r="C19" s="10">
        <f t="shared" si="4"/>
        <v>710</v>
      </c>
      <c r="D19" s="11">
        <f t="shared" si="7"/>
        <v>1420</v>
      </c>
      <c r="E19" s="11">
        <f t="shared" si="1"/>
        <v>2130</v>
      </c>
      <c r="F19" s="209">
        <f t="shared" si="2"/>
        <v>2840</v>
      </c>
      <c r="G19" s="230">
        <f t="shared" si="5"/>
        <v>2245</v>
      </c>
      <c r="H19" s="231">
        <f t="shared" si="6"/>
        <v>374</v>
      </c>
    </row>
    <row r="20" spans="1:8">
      <c r="A20" s="5">
        <f t="shared" si="3"/>
        <v>16</v>
      </c>
      <c r="B20" s="228">
        <v>48200</v>
      </c>
      <c r="C20" s="6">
        <f t="shared" si="4"/>
        <v>748</v>
      </c>
      <c r="D20" s="7">
        <f t="shared" si="7"/>
        <v>1496</v>
      </c>
      <c r="E20" s="7">
        <f t="shared" si="1"/>
        <v>2244</v>
      </c>
      <c r="F20" s="229">
        <f t="shared" si="2"/>
        <v>2992</v>
      </c>
      <c r="G20" s="233">
        <f t="shared" si="5"/>
        <v>2362</v>
      </c>
      <c r="H20" s="234">
        <f t="shared" si="6"/>
        <v>394</v>
      </c>
    </row>
    <row r="21" spans="1:8">
      <c r="A21" s="5">
        <f t="shared" si="3"/>
        <v>17</v>
      </c>
      <c r="B21" s="228">
        <v>50600</v>
      </c>
      <c r="C21" s="6">
        <f t="shared" si="4"/>
        <v>785</v>
      </c>
      <c r="D21" s="7">
        <f t="shared" si="7"/>
        <v>1570</v>
      </c>
      <c r="E21" s="7">
        <f t="shared" si="1"/>
        <v>2355</v>
      </c>
      <c r="F21" s="229">
        <f t="shared" si="2"/>
        <v>3140</v>
      </c>
      <c r="G21" s="230">
        <f t="shared" si="5"/>
        <v>2480</v>
      </c>
      <c r="H21" s="231">
        <f t="shared" si="6"/>
        <v>413</v>
      </c>
    </row>
    <row r="22" spans="1:8">
      <c r="A22" s="5">
        <f t="shared" si="3"/>
        <v>18</v>
      </c>
      <c r="B22" s="228">
        <v>53000</v>
      </c>
      <c r="C22" s="6">
        <f t="shared" si="4"/>
        <v>822</v>
      </c>
      <c r="D22" s="7">
        <f t="shared" si="7"/>
        <v>1644</v>
      </c>
      <c r="E22" s="7">
        <f t="shared" si="1"/>
        <v>2466</v>
      </c>
      <c r="F22" s="229">
        <f t="shared" si="2"/>
        <v>3288</v>
      </c>
      <c r="G22" s="230">
        <f t="shared" si="5"/>
        <v>2598</v>
      </c>
      <c r="H22" s="231">
        <f t="shared" si="6"/>
        <v>433</v>
      </c>
    </row>
    <row r="23" spans="1:8">
      <c r="A23" s="5">
        <f t="shared" si="3"/>
        <v>19</v>
      </c>
      <c r="B23" s="228">
        <v>55400</v>
      </c>
      <c r="C23" s="6">
        <f t="shared" si="4"/>
        <v>859</v>
      </c>
      <c r="D23" s="7">
        <f t="shared" si="7"/>
        <v>1718</v>
      </c>
      <c r="E23" s="7">
        <f t="shared" si="1"/>
        <v>2577</v>
      </c>
      <c r="F23" s="229">
        <f t="shared" si="2"/>
        <v>3436</v>
      </c>
      <c r="G23" s="230">
        <f t="shared" si="5"/>
        <v>2715</v>
      </c>
      <c r="H23" s="231">
        <f t="shared" si="6"/>
        <v>453</v>
      </c>
    </row>
    <row r="24" spans="1:8">
      <c r="A24" s="8">
        <f t="shared" si="3"/>
        <v>20</v>
      </c>
      <c r="B24" s="232">
        <v>57800</v>
      </c>
      <c r="C24" s="10">
        <f t="shared" si="4"/>
        <v>896</v>
      </c>
      <c r="D24" s="11">
        <f t="shared" si="7"/>
        <v>1792</v>
      </c>
      <c r="E24" s="11">
        <f t="shared" si="1"/>
        <v>2688</v>
      </c>
      <c r="F24" s="209">
        <f t="shared" si="2"/>
        <v>3584</v>
      </c>
      <c r="G24" s="235">
        <f t="shared" si="5"/>
        <v>2833</v>
      </c>
      <c r="H24" s="236">
        <f t="shared" si="6"/>
        <v>472</v>
      </c>
    </row>
    <row r="25" spans="1:8">
      <c r="A25" s="12">
        <f t="shared" si="3"/>
        <v>21</v>
      </c>
      <c r="B25" s="228">
        <v>60800</v>
      </c>
      <c r="C25" s="6">
        <f t="shared" si="4"/>
        <v>943</v>
      </c>
      <c r="D25" s="7">
        <f t="shared" si="7"/>
        <v>1886</v>
      </c>
      <c r="E25" s="6">
        <f t="shared" si="1"/>
        <v>2829</v>
      </c>
      <c r="F25" s="13">
        <f t="shared" si="2"/>
        <v>3772</v>
      </c>
      <c r="G25" s="230">
        <f t="shared" si="5"/>
        <v>2980</v>
      </c>
      <c r="H25" s="231">
        <f t="shared" si="6"/>
        <v>497</v>
      </c>
    </row>
    <row r="26" spans="1:8">
      <c r="A26" s="5">
        <f t="shared" si="3"/>
        <v>22</v>
      </c>
      <c r="B26" s="228">
        <v>63800</v>
      </c>
      <c r="C26" s="6">
        <f t="shared" si="4"/>
        <v>990</v>
      </c>
      <c r="D26" s="7">
        <f t="shared" si="7"/>
        <v>1980</v>
      </c>
      <c r="E26" s="6">
        <f t="shared" si="1"/>
        <v>2970</v>
      </c>
      <c r="F26" s="13">
        <f t="shared" si="2"/>
        <v>3960</v>
      </c>
      <c r="G26" s="230">
        <f t="shared" si="5"/>
        <v>3127</v>
      </c>
      <c r="H26" s="231">
        <f t="shared" si="6"/>
        <v>521</v>
      </c>
    </row>
    <row r="27" spans="1:8">
      <c r="A27" s="5">
        <f t="shared" si="3"/>
        <v>23</v>
      </c>
      <c r="B27" s="228">
        <v>66800</v>
      </c>
      <c r="C27" s="6">
        <f t="shared" si="4"/>
        <v>1036</v>
      </c>
      <c r="D27" s="7">
        <f t="shared" si="7"/>
        <v>2072</v>
      </c>
      <c r="E27" s="6">
        <f t="shared" si="1"/>
        <v>3108</v>
      </c>
      <c r="F27" s="13">
        <f t="shared" si="2"/>
        <v>4144</v>
      </c>
      <c r="G27" s="230">
        <f t="shared" si="5"/>
        <v>3274</v>
      </c>
      <c r="H27" s="231">
        <f t="shared" si="6"/>
        <v>546</v>
      </c>
    </row>
    <row r="28" spans="1:8">
      <c r="A28" s="5">
        <f t="shared" si="3"/>
        <v>24</v>
      </c>
      <c r="B28" s="228">
        <v>69800</v>
      </c>
      <c r="C28" s="6">
        <f t="shared" si="4"/>
        <v>1083</v>
      </c>
      <c r="D28" s="7">
        <f t="shared" si="7"/>
        <v>2166</v>
      </c>
      <c r="E28" s="6">
        <f t="shared" si="1"/>
        <v>3249</v>
      </c>
      <c r="F28" s="13">
        <f t="shared" si="2"/>
        <v>4332</v>
      </c>
      <c r="G28" s="230">
        <f t="shared" si="5"/>
        <v>3421</v>
      </c>
      <c r="H28" s="231">
        <f t="shared" si="6"/>
        <v>570</v>
      </c>
    </row>
    <row r="29" spans="1:8">
      <c r="A29" s="8">
        <f t="shared" si="3"/>
        <v>25</v>
      </c>
      <c r="B29" s="232">
        <v>72800</v>
      </c>
      <c r="C29" s="10">
        <f t="shared" si="4"/>
        <v>1129</v>
      </c>
      <c r="D29" s="11">
        <f t="shared" si="7"/>
        <v>2258</v>
      </c>
      <c r="E29" s="10">
        <f t="shared" si="1"/>
        <v>3387</v>
      </c>
      <c r="F29" s="212">
        <f t="shared" si="2"/>
        <v>4516</v>
      </c>
      <c r="G29" s="230">
        <f t="shared" si="5"/>
        <v>3568</v>
      </c>
      <c r="H29" s="231">
        <f t="shared" si="6"/>
        <v>595</v>
      </c>
    </row>
    <row r="30" spans="1:8">
      <c r="A30" s="5">
        <f t="shared" si="3"/>
        <v>26</v>
      </c>
      <c r="B30" s="237">
        <v>76500</v>
      </c>
      <c r="C30" s="6">
        <f t="shared" si="4"/>
        <v>1187</v>
      </c>
      <c r="D30" s="7">
        <f t="shared" si="7"/>
        <v>2374</v>
      </c>
      <c r="E30" s="7">
        <f t="shared" si="1"/>
        <v>3561</v>
      </c>
      <c r="F30" s="229">
        <f t="shared" si="2"/>
        <v>4748</v>
      </c>
      <c r="G30" s="233">
        <f t="shared" si="5"/>
        <v>3749</v>
      </c>
      <c r="H30" s="234">
        <f t="shared" si="6"/>
        <v>625</v>
      </c>
    </row>
    <row r="31" spans="1:8">
      <c r="A31" s="5">
        <f t="shared" si="3"/>
        <v>27</v>
      </c>
      <c r="B31" s="237">
        <v>80200</v>
      </c>
      <c r="C31" s="6">
        <f t="shared" si="4"/>
        <v>1244</v>
      </c>
      <c r="D31" s="7">
        <f t="shared" si="7"/>
        <v>2488</v>
      </c>
      <c r="E31" s="7">
        <f t="shared" si="1"/>
        <v>3732</v>
      </c>
      <c r="F31" s="229">
        <f t="shared" si="2"/>
        <v>4976</v>
      </c>
      <c r="G31" s="230">
        <f t="shared" si="5"/>
        <v>3931</v>
      </c>
      <c r="H31" s="231">
        <f t="shared" si="6"/>
        <v>655</v>
      </c>
    </row>
    <row r="32" spans="1:8">
      <c r="A32" s="5">
        <f t="shared" si="3"/>
        <v>28</v>
      </c>
      <c r="B32" s="228">
        <v>83900</v>
      </c>
      <c r="C32" s="6">
        <f t="shared" si="4"/>
        <v>1301</v>
      </c>
      <c r="D32" s="7">
        <f t="shared" si="7"/>
        <v>2602</v>
      </c>
      <c r="E32" s="7">
        <f t="shared" si="1"/>
        <v>3903</v>
      </c>
      <c r="F32" s="229">
        <f t="shared" si="2"/>
        <v>5204</v>
      </c>
      <c r="G32" s="230">
        <f t="shared" si="5"/>
        <v>4112</v>
      </c>
      <c r="H32" s="231">
        <f t="shared" si="6"/>
        <v>685</v>
      </c>
    </row>
    <row r="33" spans="1:8">
      <c r="A33" s="8">
        <f t="shared" si="3"/>
        <v>29</v>
      </c>
      <c r="B33" s="232">
        <v>87600</v>
      </c>
      <c r="C33" s="10">
        <f t="shared" si="4"/>
        <v>1359</v>
      </c>
      <c r="D33" s="11">
        <f t="shared" si="7"/>
        <v>2718</v>
      </c>
      <c r="E33" s="11">
        <f t="shared" si="1"/>
        <v>4077</v>
      </c>
      <c r="F33" s="209">
        <f t="shared" si="2"/>
        <v>5436</v>
      </c>
      <c r="G33" s="235">
        <f t="shared" si="5"/>
        <v>4293</v>
      </c>
      <c r="H33" s="236">
        <f t="shared" si="6"/>
        <v>716</v>
      </c>
    </row>
    <row r="34" spans="1:8">
      <c r="A34" s="5">
        <f t="shared" si="3"/>
        <v>30</v>
      </c>
      <c r="B34" s="228">
        <v>92100</v>
      </c>
      <c r="C34" s="6">
        <f t="shared" si="4"/>
        <v>1428</v>
      </c>
      <c r="D34" s="7">
        <f t="shared" si="7"/>
        <v>2856</v>
      </c>
      <c r="E34" s="6">
        <f t="shared" si="1"/>
        <v>4284</v>
      </c>
      <c r="F34" s="13">
        <f t="shared" si="2"/>
        <v>5712</v>
      </c>
      <c r="G34" s="230">
        <f t="shared" si="5"/>
        <v>4514</v>
      </c>
      <c r="H34" s="231">
        <f t="shared" si="6"/>
        <v>752</v>
      </c>
    </row>
    <row r="35" spans="1:8">
      <c r="A35" s="5">
        <f t="shared" si="3"/>
        <v>31</v>
      </c>
      <c r="B35" s="228">
        <v>96600</v>
      </c>
      <c r="C35" s="6">
        <f t="shared" si="4"/>
        <v>1498</v>
      </c>
      <c r="D35" s="7">
        <f t="shared" si="7"/>
        <v>2996</v>
      </c>
      <c r="E35" s="6">
        <f t="shared" si="1"/>
        <v>4494</v>
      </c>
      <c r="F35" s="13">
        <f t="shared" si="2"/>
        <v>5992</v>
      </c>
      <c r="G35" s="230">
        <f t="shared" si="5"/>
        <v>4735</v>
      </c>
      <c r="H35" s="231">
        <f t="shared" si="6"/>
        <v>789</v>
      </c>
    </row>
    <row r="36" spans="1:8">
      <c r="A36" s="5">
        <f t="shared" si="3"/>
        <v>32</v>
      </c>
      <c r="B36" s="228">
        <v>101100</v>
      </c>
      <c r="C36" s="6">
        <f t="shared" si="4"/>
        <v>1568</v>
      </c>
      <c r="D36" s="7">
        <f t="shared" si="7"/>
        <v>3136</v>
      </c>
      <c r="E36" s="6">
        <f t="shared" si="1"/>
        <v>4704</v>
      </c>
      <c r="F36" s="13">
        <f t="shared" si="2"/>
        <v>6272</v>
      </c>
      <c r="G36" s="230">
        <f t="shared" si="5"/>
        <v>4955</v>
      </c>
      <c r="H36" s="231">
        <f t="shared" si="6"/>
        <v>826</v>
      </c>
    </row>
    <row r="37" spans="1:8">
      <c r="A37" s="5">
        <f t="shared" si="3"/>
        <v>33</v>
      </c>
      <c r="B37" s="228">
        <v>105600</v>
      </c>
      <c r="C37" s="6">
        <f t="shared" si="4"/>
        <v>1638</v>
      </c>
      <c r="D37" s="7">
        <f t="shared" si="7"/>
        <v>3276</v>
      </c>
      <c r="E37" s="6">
        <f t="shared" si="1"/>
        <v>4914</v>
      </c>
      <c r="F37" s="13">
        <f t="shared" si="2"/>
        <v>6552</v>
      </c>
      <c r="G37" s="230">
        <f t="shared" si="5"/>
        <v>5176</v>
      </c>
      <c r="H37" s="231">
        <f t="shared" si="6"/>
        <v>863</v>
      </c>
    </row>
    <row r="38" spans="1:8">
      <c r="A38" s="8">
        <f t="shared" si="3"/>
        <v>34</v>
      </c>
      <c r="B38" s="232">
        <v>110100</v>
      </c>
      <c r="C38" s="10">
        <f t="shared" si="4"/>
        <v>1708</v>
      </c>
      <c r="D38" s="11">
        <f t="shared" si="7"/>
        <v>3416</v>
      </c>
      <c r="E38" s="10">
        <f t="shared" si="1"/>
        <v>5124</v>
      </c>
      <c r="F38" s="212">
        <f t="shared" si="2"/>
        <v>6832</v>
      </c>
      <c r="G38" s="230">
        <f t="shared" si="5"/>
        <v>5396</v>
      </c>
      <c r="H38" s="231">
        <f t="shared" si="6"/>
        <v>899</v>
      </c>
    </row>
    <row r="39" spans="1:8">
      <c r="A39" s="5">
        <f t="shared" si="3"/>
        <v>35</v>
      </c>
      <c r="B39" s="237">
        <v>115500</v>
      </c>
      <c r="C39" s="6">
        <f t="shared" si="4"/>
        <v>1791</v>
      </c>
      <c r="D39" s="7">
        <f t="shared" si="7"/>
        <v>3582</v>
      </c>
      <c r="E39" s="7">
        <f t="shared" si="1"/>
        <v>5373</v>
      </c>
      <c r="F39" s="229">
        <f t="shared" si="2"/>
        <v>7164</v>
      </c>
      <c r="G39" s="233">
        <f t="shared" si="5"/>
        <v>5661</v>
      </c>
      <c r="H39" s="234">
        <f t="shared" si="6"/>
        <v>943</v>
      </c>
    </row>
    <row r="40" spans="1:8">
      <c r="A40" s="5">
        <f t="shared" si="3"/>
        <v>36</v>
      </c>
      <c r="B40" s="237">
        <v>120900</v>
      </c>
      <c r="C40" s="6">
        <f t="shared" si="4"/>
        <v>1875</v>
      </c>
      <c r="D40" s="7">
        <f t="shared" si="7"/>
        <v>3750</v>
      </c>
      <c r="E40" s="7">
        <f t="shared" si="1"/>
        <v>5625</v>
      </c>
      <c r="F40" s="229">
        <f t="shared" si="2"/>
        <v>7500</v>
      </c>
      <c r="G40" s="230">
        <f t="shared" si="5"/>
        <v>5926</v>
      </c>
      <c r="H40" s="231">
        <f t="shared" si="6"/>
        <v>988</v>
      </c>
    </row>
    <row r="41" spans="1:8">
      <c r="A41" s="5">
        <f t="shared" si="3"/>
        <v>37</v>
      </c>
      <c r="B41" s="228">
        <v>126300</v>
      </c>
      <c r="C41" s="6">
        <f t="shared" si="4"/>
        <v>1959</v>
      </c>
      <c r="D41" s="7">
        <f t="shared" si="7"/>
        <v>3918</v>
      </c>
      <c r="E41" s="7">
        <f t="shared" si="1"/>
        <v>5877</v>
      </c>
      <c r="F41" s="229">
        <f t="shared" si="2"/>
        <v>7836</v>
      </c>
      <c r="G41" s="230">
        <f t="shared" si="5"/>
        <v>6190</v>
      </c>
      <c r="H41" s="231">
        <f t="shared" si="6"/>
        <v>1032</v>
      </c>
    </row>
    <row r="42" spans="1:8">
      <c r="A42" s="5">
        <f>+A41+1</f>
        <v>38</v>
      </c>
      <c r="B42" s="228">
        <v>131700</v>
      </c>
      <c r="C42" s="6">
        <f t="shared" si="4"/>
        <v>2043</v>
      </c>
      <c r="D42" s="7">
        <f t="shared" si="7"/>
        <v>4086</v>
      </c>
      <c r="E42" s="7">
        <f t="shared" si="1"/>
        <v>6129</v>
      </c>
      <c r="F42" s="229">
        <f t="shared" si="2"/>
        <v>8172</v>
      </c>
      <c r="G42" s="230">
        <f t="shared" si="5"/>
        <v>6455</v>
      </c>
      <c r="H42" s="231">
        <f t="shared" si="6"/>
        <v>1076</v>
      </c>
    </row>
    <row r="43" spans="1:8">
      <c r="A43" s="5">
        <f t="shared" si="3"/>
        <v>39</v>
      </c>
      <c r="B43" s="237">
        <v>137100</v>
      </c>
      <c r="C43" s="6">
        <f t="shared" si="4"/>
        <v>2126</v>
      </c>
      <c r="D43" s="7">
        <f t="shared" si="7"/>
        <v>4252</v>
      </c>
      <c r="E43" s="7">
        <f t="shared" si="1"/>
        <v>6378</v>
      </c>
      <c r="F43" s="229">
        <f t="shared" si="2"/>
        <v>8504</v>
      </c>
      <c r="G43" s="230">
        <f t="shared" si="5"/>
        <v>6719</v>
      </c>
      <c r="H43" s="231">
        <f t="shared" si="6"/>
        <v>1120</v>
      </c>
    </row>
    <row r="44" spans="1:8">
      <c r="A44" s="5">
        <f t="shared" si="3"/>
        <v>40</v>
      </c>
      <c r="B44" s="237">
        <v>142500</v>
      </c>
      <c r="C44" s="6">
        <f t="shared" si="4"/>
        <v>2210</v>
      </c>
      <c r="D44" s="7">
        <f t="shared" si="7"/>
        <v>4420</v>
      </c>
      <c r="E44" s="7">
        <f t="shared" si="1"/>
        <v>6630</v>
      </c>
      <c r="F44" s="229">
        <f t="shared" si="2"/>
        <v>8840</v>
      </c>
      <c r="G44" s="230">
        <f t="shared" si="5"/>
        <v>6984</v>
      </c>
      <c r="H44" s="231">
        <f t="shared" si="6"/>
        <v>1164</v>
      </c>
    </row>
    <row r="45" spans="1:8">
      <c r="A45" s="5">
        <f t="shared" si="3"/>
        <v>41</v>
      </c>
      <c r="B45" s="228">
        <v>147900</v>
      </c>
      <c r="C45" s="6">
        <f t="shared" si="4"/>
        <v>2294</v>
      </c>
      <c r="D45" s="7">
        <f t="shared" si="7"/>
        <v>4588</v>
      </c>
      <c r="E45" s="7">
        <f t="shared" si="1"/>
        <v>6882</v>
      </c>
      <c r="F45" s="229">
        <f t="shared" si="2"/>
        <v>9176</v>
      </c>
      <c r="G45" s="230">
        <f t="shared" si="5"/>
        <v>7249</v>
      </c>
      <c r="H45" s="231">
        <f t="shared" si="6"/>
        <v>1208</v>
      </c>
    </row>
    <row r="46" spans="1:8">
      <c r="A46" s="8">
        <f>+A45+1</f>
        <v>42</v>
      </c>
      <c r="B46" s="232">
        <v>150000</v>
      </c>
      <c r="C46" s="10">
        <f t="shared" si="4"/>
        <v>2327</v>
      </c>
      <c r="D46" s="11">
        <f t="shared" si="7"/>
        <v>4654</v>
      </c>
      <c r="E46" s="11">
        <f t="shared" si="1"/>
        <v>6981</v>
      </c>
      <c r="F46" s="209">
        <f t="shared" si="2"/>
        <v>9308</v>
      </c>
      <c r="G46" s="235">
        <f t="shared" si="5"/>
        <v>7352</v>
      </c>
      <c r="H46" s="236">
        <f t="shared" si="6"/>
        <v>1225</v>
      </c>
    </row>
    <row r="47" spans="1:8">
      <c r="A47" s="5">
        <f t="shared" si="3"/>
        <v>43</v>
      </c>
      <c r="B47" s="237">
        <v>156400</v>
      </c>
      <c r="C47" s="6">
        <f t="shared" si="4"/>
        <v>2426</v>
      </c>
      <c r="D47" s="7">
        <f t="shared" si="7"/>
        <v>4852</v>
      </c>
      <c r="E47" s="7">
        <f t="shared" si="1"/>
        <v>7278</v>
      </c>
      <c r="F47" s="229">
        <f t="shared" si="2"/>
        <v>9704</v>
      </c>
      <c r="G47" s="230">
        <f t="shared" si="5"/>
        <v>7665</v>
      </c>
      <c r="H47" s="231">
        <f t="shared" si="6"/>
        <v>1278</v>
      </c>
    </row>
    <row r="48" spans="1:8">
      <c r="A48" s="5">
        <f t="shared" si="3"/>
        <v>44</v>
      </c>
      <c r="B48" s="237">
        <v>162800</v>
      </c>
      <c r="C48" s="6">
        <f t="shared" si="4"/>
        <v>2525</v>
      </c>
      <c r="D48" s="7">
        <f t="shared" si="7"/>
        <v>5050</v>
      </c>
      <c r="E48" s="7">
        <f t="shared" si="1"/>
        <v>7575</v>
      </c>
      <c r="F48" s="229">
        <f t="shared" si="2"/>
        <v>10100</v>
      </c>
      <c r="G48" s="230">
        <f t="shared" si="5"/>
        <v>7979</v>
      </c>
      <c r="H48" s="231">
        <f t="shared" si="6"/>
        <v>1330</v>
      </c>
    </row>
    <row r="49" spans="1:9">
      <c r="A49" s="5">
        <f t="shared" si="3"/>
        <v>45</v>
      </c>
      <c r="B49" s="228">
        <v>169200</v>
      </c>
      <c r="C49" s="6">
        <f t="shared" si="4"/>
        <v>2624</v>
      </c>
      <c r="D49" s="7">
        <f t="shared" si="7"/>
        <v>5248</v>
      </c>
      <c r="E49" s="7">
        <f t="shared" si="1"/>
        <v>7872</v>
      </c>
      <c r="F49" s="229">
        <f t="shared" si="2"/>
        <v>10496</v>
      </c>
      <c r="G49" s="230">
        <f t="shared" si="5"/>
        <v>8293</v>
      </c>
      <c r="H49" s="231">
        <f t="shared" si="6"/>
        <v>1382</v>
      </c>
    </row>
    <row r="50" spans="1:9">
      <c r="A50" s="5">
        <f>+A49+1</f>
        <v>46</v>
      </c>
      <c r="B50" s="228">
        <v>175600</v>
      </c>
      <c r="C50" s="6">
        <f t="shared" si="4"/>
        <v>2724</v>
      </c>
      <c r="D50" s="7">
        <f t="shared" si="7"/>
        <v>5448</v>
      </c>
      <c r="E50" s="7">
        <f t="shared" si="1"/>
        <v>8172</v>
      </c>
      <c r="F50" s="229">
        <f t="shared" si="2"/>
        <v>10896</v>
      </c>
      <c r="G50" s="230">
        <f t="shared" si="5"/>
        <v>8606</v>
      </c>
      <c r="H50" s="231">
        <f t="shared" si="6"/>
        <v>1434</v>
      </c>
    </row>
    <row r="51" spans="1:9" ht="17.5" thickBot="1">
      <c r="A51" s="15">
        <f t="shared" si="3"/>
        <v>47</v>
      </c>
      <c r="B51" s="238">
        <v>182000</v>
      </c>
      <c r="C51" s="16">
        <f t="shared" si="4"/>
        <v>2823</v>
      </c>
      <c r="D51" s="17">
        <f t="shared" si="7"/>
        <v>5646</v>
      </c>
      <c r="E51" s="17">
        <f t="shared" si="1"/>
        <v>8469</v>
      </c>
      <c r="F51" s="214">
        <f t="shared" si="2"/>
        <v>11292</v>
      </c>
      <c r="G51" s="239">
        <f t="shared" si="5"/>
        <v>8920</v>
      </c>
      <c r="H51" s="240">
        <f t="shared" si="6"/>
        <v>1487</v>
      </c>
    </row>
    <row r="52" spans="1:9" s="219" customFormat="1" ht="15" customHeight="1">
      <c r="A52" s="217" t="s">
        <v>463</v>
      </c>
      <c r="B52" s="217"/>
      <c r="C52" s="217"/>
      <c r="D52" s="217"/>
      <c r="E52" s="217"/>
      <c r="F52" s="217"/>
      <c r="G52" s="217"/>
      <c r="H52" s="218" t="s">
        <v>464</v>
      </c>
    </row>
    <row r="53" spans="1:9" s="219" customFormat="1" ht="15" customHeight="1">
      <c r="A53" s="217"/>
      <c r="B53" s="217"/>
      <c r="C53" s="217"/>
      <c r="D53" s="217"/>
      <c r="E53" s="217"/>
      <c r="F53" s="217"/>
      <c r="G53" s="217"/>
      <c r="H53" s="218"/>
    </row>
    <row r="54" spans="1:9" s="219" customFormat="1" ht="16.5" customHeight="1">
      <c r="A54" s="497" t="s">
        <v>465</v>
      </c>
      <c r="B54" s="497"/>
      <c r="C54" s="497"/>
      <c r="D54" s="497"/>
      <c r="E54" s="497"/>
      <c r="F54" s="497"/>
      <c r="G54" s="217"/>
      <c r="H54" s="218"/>
    </row>
    <row r="55" spans="1:9" s="221" customFormat="1">
      <c r="A55" s="497" t="s">
        <v>466</v>
      </c>
      <c r="B55" s="497"/>
      <c r="C55" s="497"/>
      <c r="D55" s="497"/>
      <c r="E55" s="497"/>
      <c r="F55" s="224"/>
      <c r="G55" s="217"/>
      <c r="H55" s="220"/>
    </row>
    <row r="56" spans="1:9" s="219" customFormat="1" ht="36.65" customHeight="1">
      <c r="A56" s="498" t="s">
        <v>467</v>
      </c>
      <c r="B56" s="498"/>
      <c r="C56" s="498"/>
      <c r="D56" s="498"/>
      <c r="E56" s="498"/>
      <c r="F56" s="498"/>
      <c r="G56" s="498"/>
      <c r="H56" s="20"/>
      <c r="I56" s="20"/>
    </row>
    <row r="57" spans="1:9" s="219" customFormat="1" ht="16.5" customHeight="1">
      <c r="A57" s="499"/>
      <c r="B57" s="499"/>
      <c r="C57" s="499"/>
      <c r="D57" s="499"/>
      <c r="E57" s="499"/>
      <c r="F57" s="499"/>
      <c r="G57" s="20"/>
      <c r="H57" s="20"/>
    </row>
    <row r="58" spans="1:9">
      <c r="A58" s="20"/>
      <c r="B58" s="20"/>
      <c r="C58" s="20"/>
      <c r="D58" s="20"/>
      <c r="E58" s="20"/>
      <c r="F58" s="20"/>
      <c r="G58" s="20"/>
    </row>
    <row r="59" spans="1:9">
      <c r="A59" s="20"/>
      <c r="B59" s="20"/>
      <c r="C59" s="20"/>
      <c r="D59" s="20"/>
      <c r="E59" s="20"/>
      <c r="F59" s="20"/>
      <c r="G59" s="20"/>
    </row>
  </sheetData>
  <mergeCells count="9">
    <mergeCell ref="H3:H4"/>
    <mergeCell ref="A54:F54"/>
    <mergeCell ref="A55:E55"/>
    <mergeCell ref="A56:G56"/>
    <mergeCell ref="A57:F57"/>
    <mergeCell ref="A3:A4"/>
    <mergeCell ref="B3:B4"/>
    <mergeCell ref="C3:F3"/>
    <mergeCell ref="G3:G4"/>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79C1-2BEF-44DE-94E5-4476E40B3814}">
  <sheetPr codeName="工作表6"/>
  <dimension ref="A1:I55"/>
  <sheetViews>
    <sheetView topLeftCell="A46" workbookViewId="0">
      <selection activeCell="D58" sqref="D58"/>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181</v>
      </c>
      <c r="B1" s="22"/>
      <c r="C1" s="22"/>
      <c r="D1" s="22"/>
      <c r="E1" s="22"/>
      <c r="F1" s="22"/>
    </row>
    <row r="2" spans="1:6" ht="17.5" thickBot="1">
      <c r="A2" s="95"/>
      <c r="B2" s="95" t="s">
        <v>182</v>
      </c>
      <c r="C2" s="95"/>
      <c r="D2" s="95"/>
      <c r="E2" s="95"/>
      <c r="F2" s="226" t="s">
        <v>183</v>
      </c>
    </row>
    <row r="3" spans="1:6" ht="15.75" customHeight="1">
      <c r="A3" s="473" t="s">
        <v>17</v>
      </c>
      <c r="B3" s="475" t="s">
        <v>15</v>
      </c>
      <c r="C3" s="501" t="s">
        <v>18</v>
      </c>
      <c r="D3" s="502"/>
      <c r="E3" s="502"/>
      <c r="F3" s="503"/>
    </row>
    <row r="4" spans="1:6" ht="57" customHeight="1">
      <c r="A4" s="474"/>
      <c r="B4" s="500"/>
      <c r="C4" s="3" t="s">
        <v>184</v>
      </c>
      <c r="D4" s="4" t="s">
        <v>185</v>
      </c>
      <c r="E4" s="4" t="s">
        <v>19</v>
      </c>
      <c r="F4" s="241" t="s">
        <v>20</v>
      </c>
    </row>
    <row r="5" spans="1:6">
      <c r="A5" s="12">
        <v>1</v>
      </c>
      <c r="B5" s="242"/>
      <c r="C5" s="27"/>
      <c r="D5" s="27"/>
      <c r="E5" s="24"/>
      <c r="F5" s="243"/>
    </row>
    <row r="6" spans="1:6">
      <c r="A6" s="28">
        <f t="shared" ref="A6:A51" si="0">+A5+1</f>
        <v>2</v>
      </c>
      <c r="B6" s="237"/>
      <c r="C6" s="13"/>
      <c r="D6" s="13"/>
      <c r="E6" s="6"/>
      <c r="F6" s="244"/>
    </row>
    <row r="7" spans="1:6">
      <c r="A7" s="28">
        <f t="shared" si="0"/>
        <v>3</v>
      </c>
      <c r="B7" s="237"/>
      <c r="C7" s="13"/>
      <c r="D7" s="13"/>
      <c r="E7" s="6"/>
      <c r="F7" s="244"/>
    </row>
    <row r="8" spans="1:6">
      <c r="A8" s="28">
        <f t="shared" si="0"/>
        <v>4</v>
      </c>
      <c r="B8" s="237"/>
      <c r="C8" s="13"/>
      <c r="D8" s="13"/>
      <c r="E8" s="6"/>
      <c r="F8" s="244"/>
    </row>
    <row r="9" spans="1:6">
      <c r="A9" s="28">
        <f t="shared" si="0"/>
        <v>5</v>
      </c>
      <c r="B9" s="237"/>
      <c r="C9" s="13"/>
      <c r="D9" s="13"/>
      <c r="E9" s="6"/>
      <c r="F9" s="244"/>
    </row>
    <row r="10" spans="1:6">
      <c r="A10" s="245">
        <f t="shared" si="0"/>
        <v>6</v>
      </c>
      <c r="B10" s="242">
        <v>30300</v>
      </c>
      <c r="C10" s="24">
        <f>+ROUND(B10*0.0517,0)</f>
        <v>1567</v>
      </c>
      <c r="D10" s="246">
        <f t="shared" ref="D10:D12" si="1">+C10*2</f>
        <v>3134</v>
      </c>
      <c r="E10" s="24">
        <f t="shared" ref="E10:E12" si="2">+C10*3</f>
        <v>4701</v>
      </c>
      <c r="F10" s="243">
        <f t="shared" ref="F10:F12" si="3">+C10*4</f>
        <v>6268</v>
      </c>
    </row>
    <row r="11" spans="1:6">
      <c r="A11" s="28">
        <f t="shared" si="0"/>
        <v>7</v>
      </c>
      <c r="B11" s="237">
        <v>31800</v>
      </c>
      <c r="C11" s="6">
        <f t="shared" ref="C11:C51" si="4">+ROUND(B11*0.0517,0)</f>
        <v>1644</v>
      </c>
      <c r="D11" s="229">
        <f t="shared" si="1"/>
        <v>3288</v>
      </c>
      <c r="E11" s="6">
        <f t="shared" si="2"/>
        <v>4932</v>
      </c>
      <c r="F11" s="244">
        <f t="shared" si="3"/>
        <v>6576</v>
      </c>
    </row>
    <row r="12" spans="1:6">
      <c r="A12" s="28">
        <f t="shared" si="0"/>
        <v>8</v>
      </c>
      <c r="B12" s="237">
        <v>33300</v>
      </c>
      <c r="C12" s="6">
        <f t="shared" si="4"/>
        <v>1722</v>
      </c>
      <c r="D12" s="229">
        <f t="shared" si="1"/>
        <v>3444</v>
      </c>
      <c r="E12" s="6">
        <f t="shared" si="2"/>
        <v>5166</v>
      </c>
      <c r="F12" s="247">
        <f t="shared" si="3"/>
        <v>6888</v>
      </c>
    </row>
    <row r="13" spans="1:6">
      <c r="A13" s="5">
        <f t="shared" si="0"/>
        <v>9</v>
      </c>
      <c r="B13" s="237">
        <v>34800</v>
      </c>
      <c r="C13" s="6">
        <f t="shared" si="4"/>
        <v>1799</v>
      </c>
      <c r="D13" s="7">
        <f>+C13*2</f>
        <v>3598</v>
      </c>
      <c r="E13" s="6">
        <f>+C13*3</f>
        <v>5397</v>
      </c>
      <c r="F13" s="247">
        <f>+C13*4</f>
        <v>7196</v>
      </c>
    </row>
    <row r="14" spans="1:6">
      <c r="A14" s="8">
        <f t="shared" si="0"/>
        <v>10</v>
      </c>
      <c r="B14" s="232">
        <v>36300</v>
      </c>
      <c r="C14" s="6">
        <f t="shared" si="4"/>
        <v>1877</v>
      </c>
      <c r="D14" s="11">
        <f t="shared" ref="D14:D51" si="5">+C14*2</f>
        <v>3754</v>
      </c>
      <c r="E14" s="11">
        <f t="shared" ref="E14:E51" si="6">+C14*3</f>
        <v>5631</v>
      </c>
      <c r="F14" s="248">
        <f t="shared" ref="F14:F51" si="7">+C14*4</f>
        <v>7508</v>
      </c>
    </row>
    <row r="15" spans="1:6">
      <c r="A15" s="12">
        <f t="shared" si="0"/>
        <v>11</v>
      </c>
      <c r="B15" s="242">
        <v>38200</v>
      </c>
      <c r="C15" s="24">
        <f t="shared" si="4"/>
        <v>1975</v>
      </c>
      <c r="D15" s="25">
        <f t="shared" si="5"/>
        <v>3950</v>
      </c>
      <c r="E15" s="25">
        <f t="shared" si="6"/>
        <v>5925</v>
      </c>
      <c r="F15" s="249">
        <f t="shared" si="7"/>
        <v>7900</v>
      </c>
    </row>
    <row r="16" spans="1:6">
      <c r="A16" s="5">
        <f t="shared" si="0"/>
        <v>12</v>
      </c>
      <c r="B16" s="237">
        <v>40100</v>
      </c>
      <c r="C16" s="6">
        <f t="shared" si="4"/>
        <v>2073</v>
      </c>
      <c r="D16" s="7">
        <f t="shared" si="5"/>
        <v>4146</v>
      </c>
      <c r="E16" s="7">
        <f t="shared" si="6"/>
        <v>6219</v>
      </c>
      <c r="F16" s="247">
        <f t="shared" si="7"/>
        <v>8292</v>
      </c>
    </row>
    <row r="17" spans="1:6">
      <c r="A17" s="5">
        <f t="shared" si="0"/>
        <v>13</v>
      </c>
      <c r="B17" s="237">
        <v>42000</v>
      </c>
      <c r="C17" s="6">
        <f t="shared" si="4"/>
        <v>2171</v>
      </c>
      <c r="D17" s="7">
        <f t="shared" si="5"/>
        <v>4342</v>
      </c>
      <c r="E17" s="7">
        <f t="shared" si="6"/>
        <v>6513</v>
      </c>
      <c r="F17" s="247">
        <f t="shared" si="7"/>
        <v>8684</v>
      </c>
    </row>
    <row r="18" spans="1:6">
      <c r="A18" s="5">
        <f t="shared" si="0"/>
        <v>14</v>
      </c>
      <c r="B18" s="237">
        <v>43900</v>
      </c>
      <c r="C18" s="6">
        <f t="shared" si="4"/>
        <v>2270</v>
      </c>
      <c r="D18" s="7">
        <f t="shared" si="5"/>
        <v>4540</v>
      </c>
      <c r="E18" s="7">
        <f t="shared" si="6"/>
        <v>6810</v>
      </c>
      <c r="F18" s="247">
        <f t="shared" si="7"/>
        <v>9080</v>
      </c>
    </row>
    <row r="19" spans="1:6">
      <c r="A19" s="8">
        <f t="shared" si="0"/>
        <v>15</v>
      </c>
      <c r="B19" s="232">
        <v>45800</v>
      </c>
      <c r="C19" s="10">
        <f t="shared" si="4"/>
        <v>2368</v>
      </c>
      <c r="D19" s="11">
        <f t="shared" si="5"/>
        <v>4736</v>
      </c>
      <c r="E19" s="11">
        <f t="shared" si="6"/>
        <v>7104</v>
      </c>
      <c r="F19" s="248">
        <f t="shared" si="7"/>
        <v>9472</v>
      </c>
    </row>
    <row r="20" spans="1:6">
      <c r="A20" s="12">
        <f t="shared" si="0"/>
        <v>16</v>
      </c>
      <c r="B20" s="242">
        <v>48200</v>
      </c>
      <c r="C20" s="6">
        <f t="shared" si="4"/>
        <v>2492</v>
      </c>
      <c r="D20" s="25">
        <f t="shared" si="5"/>
        <v>4984</v>
      </c>
      <c r="E20" s="25">
        <f t="shared" si="6"/>
        <v>7476</v>
      </c>
      <c r="F20" s="249">
        <f t="shared" si="7"/>
        <v>9968</v>
      </c>
    </row>
    <row r="21" spans="1:6">
      <c r="A21" s="5">
        <f t="shared" si="0"/>
        <v>17</v>
      </c>
      <c r="B21" s="237">
        <v>50600</v>
      </c>
      <c r="C21" s="6">
        <f t="shared" si="4"/>
        <v>2616</v>
      </c>
      <c r="D21" s="7">
        <f t="shared" si="5"/>
        <v>5232</v>
      </c>
      <c r="E21" s="7">
        <f t="shared" si="6"/>
        <v>7848</v>
      </c>
      <c r="F21" s="247">
        <f t="shared" si="7"/>
        <v>10464</v>
      </c>
    </row>
    <row r="22" spans="1:6">
      <c r="A22" s="5">
        <f t="shared" si="0"/>
        <v>18</v>
      </c>
      <c r="B22" s="237">
        <v>53000</v>
      </c>
      <c r="C22" s="6">
        <f t="shared" si="4"/>
        <v>2740</v>
      </c>
      <c r="D22" s="7">
        <f t="shared" si="5"/>
        <v>5480</v>
      </c>
      <c r="E22" s="7">
        <f t="shared" si="6"/>
        <v>8220</v>
      </c>
      <c r="F22" s="247">
        <f t="shared" si="7"/>
        <v>10960</v>
      </c>
    </row>
    <row r="23" spans="1:6">
      <c r="A23" s="5">
        <f t="shared" si="0"/>
        <v>19</v>
      </c>
      <c r="B23" s="237">
        <v>55400</v>
      </c>
      <c r="C23" s="6">
        <f t="shared" si="4"/>
        <v>2864</v>
      </c>
      <c r="D23" s="7">
        <f t="shared" si="5"/>
        <v>5728</v>
      </c>
      <c r="E23" s="7">
        <f t="shared" si="6"/>
        <v>8592</v>
      </c>
      <c r="F23" s="247">
        <f t="shared" si="7"/>
        <v>11456</v>
      </c>
    </row>
    <row r="24" spans="1:6">
      <c r="A24" s="8">
        <f t="shared" si="0"/>
        <v>20</v>
      </c>
      <c r="B24" s="232">
        <v>57800</v>
      </c>
      <c r="C24" s="6">
        <f t="shared" si="4"/>
        <v>2988</v>
      </c>
      <c r="D24" s="11">
        <f t="shared" si="5"/>
        <v>5976</v>
      </c>
      <c r="E24" s="11">
        <f t="shared" si="6"/>
        <v>8964</v>
      </c>
      <c r="F24" s="248">
        <f t="shared" si="7"/>
        <v>11952</v>
      </c>
    </row>
    <row r="25" spans="1:6">
      <c r="A25" s="12">
        <f t="shared" si="0"/>
        <v>21</v>
      </c>
      <c r="B25" s="242">
        <v>60800</v>
      </c>
      <c r="C25" s="24">
        <f t="shared" si="4"/>
        <v>3143</v>
      </c>
      <c r="D25" s="25">
        <f t="shared" si="5"/>
        <v>6286</v>
      </c>
      <c r="E25" s="24">
        <f t="shared" si="6"/>
        <v>9429</v>
      </c>
      <c r="F25" s="249">
        <f t="shared" si="7"/>
        <v>12572</v>
      </c>
    </row>
    <row r="26" spans="1:6">
      <c r="A26" s="5">
        <f t="shared" si="0"/>
        <v>22</v>
      </c>
      <c r="B26" s="237">
        <v>63800</v>
      </c>
      <c r="C26" s="6">
        <f t="shared" si="4"/>
        <v>3298</v>
      </c>
      <c r="D26" s="7">
        <f t="shared" si="5"/>
        <v>6596</v>
      </c>
      <c r="E26" s="6">
        <f t="shared" si="6"/>
        <v>9894</v>
      </c>
      <c r="F26" s="247">
        <f t="shared" si="7"/>
        <v>13192</v>
      </c>
    </row>
    <row r="27" spans="1:6">
      <c r="A27" s="5">
        <f t="shared" si="0"/>
        <v>23</v>
      </c>
      <c r="B27" s="237">
        <v>66800</v>
      </c>
      <c r="C27" s="6">
        <f t="shared" si="4"/>
        <v>3454</v>
      </c>
      <c r="D27" s="7">
        <f t="shared" si="5"/>
        <v>6908</v>
      </c>
      <c r="E27" s="6">
        <f t="shared" si="6"/>
        <v>10362</v>
      </c>
      <c r="F27" s="247">
        <f t="shared" si="7"/>
        <v>13816</v>
      </c>
    </row>
    <row r="28" spans="1:6">
      <c r="A28" s="5">
        <f t="shared" si="0"/>
        <v>24</v>
      </c>
      <c r="B28" s="237">
        <v>69800</v>
      </c>
      <c r="C28" s="6">
        <f t="shared" si="4"/>
        <v>3609</v>
      </c>
      <c r="D28" s="7">
        <f t="shared" si="5"/>
        <v>7218</v>
      </c>
      <c r="E28" s="6">
        <f t="shared" si="6"/>
        <v>10827</v>
      </c>
      <c r="F28" s="247">
        <f t="shared" si="7"/>
        <v>14436</v>
      </c>
    </row>
    <row r="29" spans="1:6">
      <c r="A29" s="8">
        <f t="shared" si="0"/>
        <v>25</v>
      </c>
      <c r="B29" s="237">
        <v>72800</v>
      </c>
      <c r="C29" s="10">
        <f t="shared" si="4"/>
        <v>3764</v>
      </c>
      <c r="D29" s="7">
        <f t="shared" si="5"/>
        <v>7528</v>
      </c>
      <c r="E29" s="6">
        <f t="shared" si="6"/>
        <v>11292</v>
      </c>
      <c r="F29" s="247">
        <f t="shared" si="7"/>
        <v>15056</v>
      </c>
    </row>
    <row r="30" spans="1:6">
      <c r="A30" s="5">
        <f t="shared" si="0"/>
        <v>26</v>
      </c>
      <c r="B30" s="242">
        <v>76500</v>
      </c>
      <c r="C30" s="6">
        <f t="shared" si="4"/>
        <v>3955</v>
      </c>
      <c r="D30" s="25">
        <f t="shared" si="5"/>
        <v>7910</v>
      </c>
      <c r="E30" s="24">
        <f t="shared" si="6"/>
        <v>11865</v>
      </c>
      <c r="F30" s="249">
        <f t="shared" si="7"/>
        <v>15820</v>
      </c>
    </row>
    <row r="31" spans="1:6">
      <c r="A31" s="5">
        <f t="shared" si="0"/>
        <v>27</v>
      </c>
      <c r="B31" s="237">
        <v>80200</v>
      </c>
      <c r="C31" s="6">
        <f t="shared" si="4"/>
        <v>4146</v>
      </c>
      <c r="D31" s="7">
        <f t="shared" si="5"/>
        <v>8292</v>
      </c>
      <c r="E31" s="6">
        <f t="shared" si="6"/>
        <v>12438</v>
      </c>
      <c r="F31" s="247">
        <f t="shared" si="7"/>
        <v>16584</v>
      </c>
    </row>
    <row r="32" spans="1:6">
      <c r="A32" s="5">
        <f t="shared" si="0"/>
        <v>28</v>
      </c>
      <c r="B32" s="237">
        <v>83900</v>
      </c>
      <c r="C32" s="6">
        <f t="shared" si="4"/>
        <v>4338</v>
      </c>
      <c r="D32" s="7">
        <f t="shared" si="5"/>
        <v>8676</v>
      </c>
      <c r="E32" s="6">
        <f t="shared" si="6"/>
        <v>13014</v>
      </c>
      <c r="F32" s="247">
        <f t="shared" si="7"/>
        <v>17352</v>
      </c>
    </row>
    <row r="33" spans="1:6">
      <c r="A33" s="8">
        <f t="shared" si="0"/>
        <v>29</v>
      </c>
      <c r="B33" s="232">
        <v>87600</v>
      </c>
      <c r="C33" s="6">
        <f t="shared" si="4"/>
        <v>4529</v>
      </c>
      <c r="D33" s="11">
        <f t="shared" si="5"/>
        <v>9058</v>
      </c>
      <c r="E33" s="10">
        <f t="shared" si="6"/>
        <v>13587</v>
      </c>
      <c r="F33" s="248">
        <f t="shared" si="7"/>
        <v>18116</v>
      </c>
    </row>
    <row r="34" spans="1:6">
      <c r="A34" s="5">
        <f t="shared" si="0"/>
        <v>30</v>
      </c>
      <c r="B34" s="242">
        <v>92100</v>
      </c>
      <c r="C34" s="24">
        <f t="shared" si="4"/>
        <v>4762</v>
      </c>
      <c r="D34" s="25">
        <f t="shared" si="5"/>
        <v>9524</v>
      </c>
      <c r="E34" s="24">
        <f t="shared" si="6"/>
        <v>14286</v>
      </c>
      <c r="F34" s="249">
        <f t="shared" si="7"/>
        <v>19048</v>
      </c>
    </row>
    <row r="35" spans="1:6">
      <c r="A35" s="5">
        <f t="shared" si="0"/>
        <v>31</v>
      </c>
      <c r="B35" s="237">
        <v>96600</v>
      </c>
      <c r="C35" s="6">
        <f t="shared" si="4"/>
        <v>4994</v>
      </c>
      <c r="D35" s="7">
        <f t="shared" si="5"/>
        <v>9988</v>
      </c>
      <c r="E35" s="6">
        <f t="shared" si="6"/>
        <v>14982</v>
      </c>
      <c r="F35" s="247">
        <f t="shared" si="7"/>
        <v>19976</v>
      </c>
    </row>
    <row r="36" spans="1:6">
      <c r="A36" s="5">
        <f t="shared" si="0"/>
        <v>32</v>
      </c>
      <c r="B36" s="237">
        <v>101100</v>
      </c>
      <c r="C36" s="6">
        <f t="shared" si="4"/>
        <v>5227</v>
      </c>
      <c r="D36" s="7">
        <f t="shared" si="5"/>
        <v>10454</v>
      </c>
      <c r="E36" s="6">
        <f t="shared" si="6"/>
        <v>15681</v>
      </c>
      <c r="F36" s="247">
        <f t="shared" si="7"/>
        <v>20908</v>
      </c>
    </row>
    <row r="37" spans="1:6">
      <c r="A37" s="5">
        <f t="shared" si="0"/>
        <v>33</v>
      </c>
      <c r="B37" s="237">
        <v>105600</v>
      </c>
      <c r="C37" s="6">
        <f t="shared" si="4"/>
        <v>5460</v>
      </c>
      <c r="D37" s="7">
        <f t="shared" si="5"/>
        <v>10920</v>
      </c>
      <c r="E37" s="6">
        <f t="shared" si="6"/>
        <v>16380</v>
      </c>
      <c r="F37" s="247">
        <f t="shared" si="7"/>
        <v>21840</v>
      </c>
    </row>
    <row r="38" spans="1:6">
      <c r="A38" s="8">
        <f t="shared" si="0"/>
        <v>34</v>
      </c>
      <c r="B38" s="237">
        <v>110100</v>
      </c>
      <c r="C38" s="10">
        <f t="shared" si="4"/>
        <v>5692</v>
      </c>
      <c r="D38" s="11">
        <f t="shared" si="5"/>
        <v>11384</v>
      </c>
      <c r="E38" s="6">
        <f t="shared" si="6"/>
        <v>17076</v>
      </c>
      <c r="F38" s="247">
        <f t="shared" si="7"/>
        <v>22768</v>
      </c>
    </row>
    <row r="39" spans="1:6">
      <c r="A39" s="5">
        <f t="shared" si="0"/>
        <v>35</v>
      </c>
      <c r="B39" s="242">
        <v>115500</v>
      </c>
      <c r="C39" s="24">
        <f t="shared" si="4"/>
        <v>5971</v>
      </c>
      <c r="D39" s="7">
        <f t="shared" si="5"/>
        <v>11942</v>
      </c>
      <c r="E39" s="24">
        <f t="shared" si="6"/>
        <v>17913</v>
      </c>
      <c r="F39" s="249">
        <f t="shared" si="7"/>
        <v>23884</v>
      </c>
    </row>
    <row r="40" spans="1:6">
      <c r="A40" s="5">
        <f t="shared" si="0"/>
        <v>36</v>
      </c>
      <c r="B40" s="237">
        <v>120900</v>
      </c>
      <c r="C40" s="6">
        <f t="shared" si="4"/>
        <v>6251</v>
      </c>
      <c r="D40" s="7">
        <f t="shared" si="5"/>
        <v>12502</v>
      </c>
      <c r="E40" s="6">
        <f t="shared" si="6"/>
        <v>18753</v>
      </c>
      <c r="F40" s="247">
        <f t="shared" si="7"/>
        <v>25004</v>
      </c>
    </row>
    <row r="41" spans="1:6">
      <c r="A41" s="5">
        <f t="shared" si="0"/>
        <v>37</v>
      </c>
      <c r="B41" s="237">
        <v>126300</v>
      </c>
      <c r="C41" s="6">
        <f t="shared" si="4"/>
        <v>6530</v>
      </c>
      <c r="D41" s="7">
        <f t="shared" si="5"/>
        <v>13060</v>
      </c>
      <c r="E41" s="6">
        <f t="shared" si="6"/>
        <v>19590</v>
      </c>
      <c r="F41" s="247">
        <f t="shared" si="7"/>
        <v>26120</v>
      </c>
    </row>
    <row r="42" spans="1:6">
      <c r="A42" s="5">
        <f t="shared" si="0"/>
        <v>38</v>
      </c>
      <c r="B42" s="237">
        <v>131700</v>
      </c>
      <c r="C42" s="6">
        <f t="shared" si="4"/>
        <v>6809</v>
      </c>
      <c r="D42" s="7">
        <f t="shared" si="5"/>
        <v>13618</v>
      </c>
      <c r="E42" s="6">
        <f t="shared" si="6"/>
        <v>20427</v>
      </c>
      <c r="F42" s="247">
        <f t="shared" si="7"/>
        <v>27236</v>
      </c>
    </row>
    <row r="43" spans="1:6">
      <c r="A43" s="5">
        <f t="shared" si="0"/>
        <v>39</v>
      </c>
      <c r="B43" s="237">
        <v>137100</v>
      </c>
      <c r="C43" s="6">
        <f t="shared" si="4"/>
        <v>7088</v>
      </c>
      <c r="D43" s="7">
        <f t="shared" si="5"/>
        <v>14176</v>
      </c>
      <c r="E43" s="7">
        <f t="shared" si="6"/>
        <v>21264</v>
      </c>
      <c r="F43" s="247">
        <f t="shared" si="7"/>
        <v>28352</v>
      </c>
    </row>
    <row r="44" spans="1:6">
      <c r="A44" s="5">
        <f t="shared" si="0"/>
        <v>40</v>
      </c>
      <c r="B44" s="237">
        <v>142500</v>
      </c>
      <c r="C44" s="6">
        <f t="shared" si="4"/>
        <v>7367</v>
      </c>
      <c r="D44" s="7">
        <f t="shared" si="5"/>
        <v>14734</v>
      </c>
      <c r="E44" s="7">
        <f t="shared" si="6"/>
        <v>22101</v>
      </c>
      <c r="F44" s="247">
        <f t="shared" si="7"/>
        <v>29468</v>
      </c>
    </row>
    <row r="45" spans="1:6">
      <c r="A45" s="5">
        <f t="shared" si="0"/>
        <v>41</v>
      </c>
      <c r="B45" s="237">
        <v>147900</v>
      </c>
      <c r="C45" s="6">
        <f t="shared" si="4"/>
        <v>7646</v>
      </c>
      <c r="D45" s="7">
        <f t="shared" si="5"/>
        <v>15292</v>
      </c>
      <c r="E45" s="7">
        <f t="shared" si="6"/>
        <v>22938</v>
      </c>
      <c r="F45" s="247">
        <f t="shared" si="7"/>
        <v>30584</v>
      </c>
    </row>
    <row r="46" spans="1:6">
      <c r="A46" s="8">
        <f>+A45+1</f>
        <v>42</v>
      </c>
      <c r="B46" s="232">
        <v>150000</v>
      </c>
      <c r="C46" s="10">
        <f t="shared" si="4"/>
        <v>7755</v>
      </c>
      <c r="D46" s="11">
        <f t="shared" si="5"/>
        <v>15510</v>
      </c>
      <c r="E46" s="11">
        <f t="shared" si="6"/>
        <v>23265</v>
      </c>
      <c r="F46" s="248">
        <f t="shared" si="7"/>
        <v>31020</v>
      </c>
    </row>
    <row r="47" spans="1:6">
      <c r="A47" s="5">
        <f t="shared" si="0"/>
        <v>43</v>
      </c>
      <c r="B47" s="242">
        <v>156400</v>
      </c>
      <c r="C47" s="6">
        <f t="shared" si="4"/>
        <v>8086</v>
      </c>
      <c r="D47" s="25">
        <f t="shared" si="5"/>
        <v>16172</v>
      </c>
      <c r="E47" s="25">
        <f t="shared" si="6"/>
        <v>24258</v>
      </c>
      <c r="F47" s="249">
        <f t="shared" si="7"/>
        <v>32344</v>
      </c>
    </row>
    <row r="48" spans="1:6">
      <c r="A48" s="5">
        <f t="shared" si="0"/>
        <v>44</v>
      </c>
      <c r="B48" s="237">
        <v>162800</v>
      </c>
      <c r="C48" s="6">
        <f t="shared" si="4"/>
        <v>8417</v>
      </c>
      <c r="D48" s="7">
        <f t="shared" si="5"/>
        <v>16834</v>
      </c>
      <c r="E48" s="7">
        <f t="shared" si="6"/>
        <v>25251</v>
      </c>
      <c r="F48" s="247">
        <f t="shared" si="7"/>
        <v>33668</v>
      </c>
    </row>
    <row r="49" spans="1:9">
      <c r="A49" s="5">
        <f t="shared" si="0"/>
        <v>45</v>
      </c>
      <c r="B49" s="237">
        <v>169200</v>
      </c>
      <c r="C49" s="6">
        <f t="shared" si="4"/>
        <v>8748</v>
      </c>
      <c r="D49" s="7">
        <f t="shared" si="5"/>
        <v>17496</v>
      </c>
      <c r="E49" s="7">
        <f t="shared" si="6"/>
        <v>26244</v>
      </c>
      <c r="F49" s="247">
        <f t="shared" si="7"/>
        <v>34992</v>
      </c>
    </row>
    <row r="50" spans="1:9">
      <c r="A50" s="5">
        <f>+A49+1</f>
        <v>46</v>
      </c>
      <c r="B50" s="237">
        <v>175600</v>
      </c>
      <c r="C50" s="6">
        <f t="shared" si="4"/>
        <v>9079</v>
      </c>
      <c r="D50" s="7">
        <f t="shared" si="5"/>
        <v>18158</v>
      </c>
      <c r="E50" s="7">
        <f t="shared" si="6"/>
        <v>27237</v>
      </c>
      <c r="F50" s="247">
        <f t="shared" si="7"/>
        <v>36316</v>
      </c>
    </row>
    <row r="51" spans="1:9" ht="17.5" thickBot="1">
      <c r="A51" s="15">
        <f t="shared" si="0"/>
        <v>47</v>
      </c>
      <c r="B51" s="238">
        <v>182000</v>
      </c>
      <c r="C51" s="16">
        <f t="shared" si="4"/>
        <v>9409</v>
      </c>
      <c r="D51" s="17">
        <f t="shared" si="5"/>
        <v>18818</v>
      </c>
      <c r="E51" s="17">
        <f t="shared" si="6"/>
        <v>28227</v>
      </c>
      <c r="F51" s="250">
        <f t="shared" si="7"/>
        <v>37636</v>
      </c>
    </row>
    <row r="52" spans="1:9">
      <c r="A52" s="217" t="s">
        <v>463</v>
      </c>
      <c r="B52" s="251"/>
      <c r="C52" s="251"/>
      <c r="D52" s="251"/>
      <c r="E52" s="251"/>
      <c r="F52" s="33" t="s">
        <v>464</v>
      </c>
    </row>
    <row r="53" spans="1:9" ht="14.25" customHeight="1">
      <c r="A53" s="252" t="s">
        <v>468</v>
      </c>
      <c r="B53" s="253"/>
      <c r="C53" s="253"/>
      <c r="D53" s="253"/>
      <c r="E53" s="253"/>
      <c r="F53" s="254"/>
      <c r="G53" s="18"/>
      <c r="H53" s="19"/>
      <c r="I53" s="18"/>
    </row>
    <row r="54" spans="1:9" ht="14.25" customHeight="1">
      <c r="A54" s="255" t="s">
        <v>469</v>
      </c>
      <c r="B54" s="255"/>
      <c r="C54" s="255"/>
      <c r="D54" s="255"/>
      <c r="E54" s="255"/>
      <c r="F54" s="255"/>
      <c r="G54" s="20"/>
      <c r="H54" s="20"/>
      <c r="I54" s="20"/>
    </row>
    <row r="55" spans="1:9" ht="109.5" customHeight="1">
      <c r="A55" s="504" t="s">
        <v>470</v>
      </c>
      <c r="B55" s="504"/>
      <c r="C55" s="504"/>
      <c r="D55" s="504"/>
      <c r="E55" s="504"/>
      <c r="F55" s="504"/>
      <c r="G55" s="20"/>
      <c r="H55" s="20"/>
      <c r="I55" s="20"/>
    </row>
  </sheetData>
  <mergeCells count="4">
    <mergeCell ref="A3:A4"/>
    <mergeCell ref="B3:B4"/>
    <mergeCell ref="C3:F3"/>
    <mergeCell ref="A55:F55"/>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9" tint="-0.499984740745262"/>
  </sheetPr>
  <dimension ref="A1:AE74"/>
  <sheetViews>
    <sheetView zoomScale="80" zoomScaleNormal="80" workbookViewId="0">
      <selection activeCell="F29" sqref="F29"/>
    </sheetView>
  </sheetViews>
  <sheetFormatPr defaultColWidth="9" defaultRowHeight="17"/>
  <cols>
    <col min="1" max="1" width="8.90625" style="35" customWidth="1"/>
    <col min="2" max="29" width="6.6328125" style="35" customWidth="1"/>
    <col min="30" max="30" width="3.1796875" style="35" customWidth="1"/>
    <col min="31" max="256" width="9" style="35"/>
    <col min="257" max="257" width="8.90625" style="35" customWidth="1"/>
    <col min="258" max="285" width="6.6328125" style="35" customWidth="1"/>
    <col min="286" max="286" width="3.1796875" style="35" customWidth="1"/>
    <col min="287" max="512" width="9" style="35"/>
    <col min="513" max="513" width="8.90625" style="35" customWidth="1"/>
    <col min="514" max="541" width="6.6328125" style="35" customWidth="1"/>
    <col min="542" max="542" width="3.1796875" style="35" customWidth="1"/>
    <col min="543" max="768" width="9" style="35"/>
    <col min="769" max="769" width="8.90625" style="35" customWidth="1"/>
    <col min="770" max="797" width="6.6328125" style="35" customWidth="1"/>
    <col min="798" max="798" width="3.1796875" style="35" customWidth="1"/>
    <col min="799" max="1024" width="9" style="35"/>
    <col min="1025" max="1025" width="8.90625" style="35" customWidth="1"/>
    <col min="1026" max="1053" width="6.6328125" style="35" customWidth="1"/>
    <col min="1054" max="1054" width="3.1796875" style="35" customWidth="1"/>
    <col min="1055" max="1280" width="9" style="35"/>
    <col min="1281" max="1281" width="8.90625" style="35" customWidth="1"/>
    <col min="1282" max="1309" width="6.6328125" style="35" customWidth="1"/>
    <col min="1310" max="1310" width="3.1796875" style="35" customWidth="1"/>
    <col min="1311" max="1536" width="9" style="35"/>
    <col min="1537" max="1537" width="8.90625" style="35" customWidth="1"/>
    <col min="1538" max="1565" width="6.6328125" style="35" customWidth="1"/>
    <col min="1566" max="1566" width="3.1796875" style="35" customWidth="1"/>
    <col min="1567" max="1792" width="9" style="35"/>
    <col min="1793" max="1793" width="8.90625" style="35" customWidth="1"/>
    <col min="1794" max="1821" width="6.6328125" style="35" customWidth="1"/>
    <col min="1822" max="1822" width="3.1796875" style="35" customWidth="1"/>
    <col min="1823" max="2048" width="9" style="35"/>
    <col min="2049" max="2049" width="8.90625" style="35" customWidth="1"/>
    <col min="2050" max="2077" width="6.6328125" style="35" customWidth="1"/>
    <col min="2078" max="2078" width="3.1796875" style="35" customWidth="1"/>
    <col min="2079" max="2304" width="9" style="35"/>
    <col min="2305" max="2305" width="8.90625" style="35" customWidth="1"/>
    <col min="2306" max="2333" width="6.6328125" style="35" customWidth="1"/>
    <col min="2334" max="2334" width="3.1796875" style="35" customWidth="1"/>
    <col min="2335" max="2560" width="9" style="35"/>
    <col min="2561" max="2561" width="8.90625" style="35" customWidth="1"/>
    <col min="2562" max="2589" width="6.6328125" style="35" customWidth="1"/>
    <col min="2590" max="2590" width="3.1796875" style="35" customWidth="1"/>
    <col min="2591" max="2816" width="9" style="35"/>
    <col min="2817" max="2817" width="8.90625" style="35" customWidth="1"/>
    <col min="2818" max="2845" width="6.6328125" style="35" customWidth="1"/>
    <col min="2846" max="2846" width="3.1796875" style="35" customWidth="1"/>
    <col min="2847" max="3072" width="9" style="35"/>
    <col min="3073" max="3073" width="8.90625" style="35" customWidth="1"/>
    <col min="3074" max="3101" width="6.6328125" style="35" customWidth="1"/>
    <col min="3102" max="3102" width="3.1796875" style="35" customWidth="1"/>
    <col min="3103" max="3328" width="9" style="35"/>
    <col min="3329" max="3329" width="8.90625" style="35" customWidth="1"/>
    <col min="3330" max="3357" width="6.6328125" style="35" customWidth="1"/>
    <col min="3358" max="3358" width="3.1796875" style="35" customWidth="1"/>
    <col min="3359" max="3584" width="9" style="35"/>
    <col min="3585" max="3585" width="8.90625" style="35" customWidth="1"/>
    <col min="3586" max="3613" width="6.6328125" style="35" customWidth="1"/>
    <col min="3614" max="3614" width="3.1796875" style="35" customWidth="1"/>
    <col min="3615" max="3840" width="9" style="35"/>
    <col min="3841" max="3841" width="8.90625" style="35" customWidth="1"/>
    <col min="3842" max="3869" width="6.6328125" style="35" customWidth="1"/>
    <col min="3870" max="3870" width="3.1796875" style="35" customWidth="1"/>
    <col min="3871" max="4096" width="9" style="35"/>
    <col min="4097" max="4097" width="8.90625" style="35" customWidth="1"/>
    <col min="4098" max="4125" width="6.6328125" style="35" customWidth="1"/>
    <col min="4126" max="4126" width="3.1796875" style="35" customWidth="1"/>
    <col min="4127" max="4352" width="9" style="35"/>
    <col min="4353" max="4353" width="8.90625" style="35" customWidth="1"/>
    <col min="4354" max="4381" width="6.6328125" style="35" customWidth="1"/>
    <col min="4382" max="4382" width="3.1796875" style="35" customWidth="1"/>
    <col min="4383" max="4608" width="9" style="35"/>
    <col min="4609" max="4609" width="8.90625" style="35" customWidth="1"/>
    <col min="4610" max="4637" width="6.6328125" style="35" customWidth="1"/>
    <col min="4638" max="4638" width="3.1796875" style="35" customWidth="1"/>
    <col min="4639" max="4864" width="9" style="35"/>
    <col min="4865" max="4865" width="8.90625" style="35" customWidth="1"/>
    <col min="4866" max="4893" width="6.6328125" style="35" customWidth="1"/>
    <col min="4894" max="4894" width="3.1796875" style="35" customWidth="1"/>
    <col min="4895" max="5120" width="9" style="35"/>
    <col min="5121" max="5121" width="8.90625" style="35" customWidth="1"/>
    <col min="5122" max="5149" width="6.6328125" style="35" customWidth="1"/>
    <col min="5150" max="5150" width="3.1796875" style="35" customWidth="1"/>
    <col min="5151" max="5376" width="9" style="35"/>
    <col min="5377" max="5377" width="8.90625" style="35" customWidth="1"/>
    <col min="5378" max="5405" width="6.6328125" style="35" customWidth="1"/>
    <col min="5406" max="5406" width="3.1796875" style="35" customWidth="1"/>
    <col min="5407" max="5632" width="9" style="35"/>
    <col min="5633" max="5633" width="8.90625" style="35" customWidth="1"/>
    <col min="5634" max="5661" width="6.6328125" style="35" customWidth="1"/>
    <col min="5662" max="5662" width="3.1796875" style="35" customWidth="1"/>
    <col min="5663" max="5888" width="9" style="35"/>
    <col min="5889" max="5889" width="8.90625" style="35" customWidth="1"/>
    <col min="5890" max="5917" width="6.6328125" style="35" customWidth="1"/>
    <col min="5918" max="5918" width="3.1796875" style="35" customWidth="1"/>
    <col min="5919" max="6144" width="9" style="35"/>
    <col min="6145" max="6145" width="8.90625" style="35" customWidth="1"/>
    <col min="6146" max="6173" width="6.6328125" style="35" customWidth="1"/>
    <col min="6174" max="6174" width="3.1796875" style="35" customWidth="1"/>
    <col min="6175" max="6400" width="9" style="35"/>
    <col min="6401" max="6401" width="8.90625" style="35" customWidth="1"/>
    <col min="6402" max="6429" width="6.6328125" style="35" customWidth="1"/>
    <col min="6430" max="6430" width="3.1796875" style="35" customWidth="1"/>
    <col min="6431" max="6656" width="9" style="35"/>
    <col min="6657" max="6657" width="8.90625" style="35" customWidth="1"/>
    <col min="6658" max="6685" width="6.6328125" style="35" customWidth="1"/>
    <col min="6686" max="6686" width="3.1796875" style="35" customWidth="1"/>
    <col min="6687" max="6912" width="9" style="35"/>
    <col min="6913" max="6913" width="8.90625" style="35" customWidth="1"/>
    <col min="6914" max="6941" width="6.6328125" style="35" customWidth="1"/>
    <col min="6942" max="6942" width="3.1796875" style="35" customWidth="1"/>
    <col min="6943" max="7168" width="9" style="35"/>
    <col min="7169" max="7169" width="8.90625" style="35" customWidth="1"/>
    <col min="7170" max="7197" width="6.6328125" style="35" customWidth="1"/>
    <col min="7198" max="7198" width="3.1796875" style="35" customWidth="1"/>
    <col min="7199" max="7424" width="9" style="35"/>
    <col min="7425" max="7425" width="8.90625" style="35" customWidth="1"/>
    <col min="7426" max="7453" width="6.6328125" style="35" customWidth="1"/>
    <col min="7454" max="7454" width="3.1796875" style="35" customWidth="1"/>
    <col min="7455" max="7680" width="9" style="35"/>
    <col min="7681" max="7681" width="8.90625" style="35" customWidth="1"/>
    <col min="7682" max="7709" width="6.6328125" style="35" customWidth="1"/>
    <col min="7710" max="7710" width="3.1796875" style="35" customWidth="1"/>
    <col min="7711" max="7936" width="9" style="35"/>
    <col min="7937" max="7937" width="8.90625" style="35" customWidth="1"/>
    <col min="7938" max="7965" width="6.6328125" style="35" customWidth="1"/>
    <col min="7966" max="7966" width="3.1796875" style="35" customWidth="1"/>
    <col min="7967" max="8192" width="9" style="35"/>
    <col min="8193" max="8193" width="8.90625" style="35" customWidth="1"/>
    <col min="8194" max="8221" width="6.6328125" style="35" customWidth="1"/>
    <col min="8222" max="8222" width="3.1796875" style="35" customWidth="1"/>
    <col min="8223" max="8448" width="9" style="35"/>
    <col min="8449" max="8449" width="8.90625" style="35" customWidth="1"/>
    <col min="8450" max="8477" width="6.6328125" style="35" customWidth="1"/>
    <col min="8478" max="8478" width="3.1796875" style="35" customWidth="1"/>
    <col min="8479" max="8704" width="9" style="35"/>
    <col min="8705" max="8705" width="8.90625" style="35" customWidth="1"/>
    <col min="8706" max="8733" width="6.6328125" style="35" customWidth="1"/>
    <col min="8734" max="8734" width="3.1796875" style="35" customWidth="1"/>
    <col min="8735" max="8960" width="9" style="35"/>
    <col min="8961" max="8961" width="8.90625" style="35" customWidth="1"/>
    <col min="8962" max="8989" width="6.6328125" style="35" customWidth="1"/>
    <col min="8990" max="8990" width="3.1796875" style="35" customWidth="1"/>
    <col min="8991" max="9216" width="9" style="35"/>
    <col min="9217" max="9217" width="8.90625" style="35" customWidth="1"/>
    <col min="9218" max="9245" width="6.6328125" style="35" customWidth="1"/>
    <col min="9246" max="9246" width="3.1796875" style="35" customWidth="1"/>
    <col min="9247" max="9472" width="9" style="35"/>
    <col min="9473" max="9473" width="8.90625" style="35" customWidth="1"/>
    <col min="9474" max="9501" width="6.6328125" style="35" customWidth="1"/>
    <col min="9502" max="9502" width="3.1796875" style="35" customWidth="1"/>
    <col min="9503" max="9728" width="9" style="35"/>
    <col min="9729" max="9729" width="8.90625" style="35" customWidth="1"/>
    <col min="9730" max="9757" width="6.6328125" style="35" customWidth="1"/>
    <col min="9758" max="9758" width="3.1796875" style="35" customWidth="1"/>
    <col min="9759" max="9984" width="9" style="35"/>
    <col min="9985" max="9985" width="8.90625" style="35" customWidth="1"/>
    <col min="9986" max="10013" width="6.6328125" style="35" customWidth="1"/>
    <col min="10014" max="10014" width="3.1796875" style="35" customWidth="1"/>
    <col min="10015" max="10240" width="9" style="35"/>
    <col min="10241" max="10241" width="8.90625" style="35" customWidth="1"/>
    <col min="10242" max="10269" width="6.6328125" style="35" customWidth="1"/>
    <col min="10270" max="10270" width="3.1796875" style="35" customWidth="1"/>
    <col min="10271" max="10496" width="9" style="35"/>
    <col min="10497" max="10497" width="8.90625" style="35" customWidth="1"/>
    <col min="10498" max="10525" width="6.6328125" style="35" customWidth="1"/>
    <col min="10526" max="10526" width="3.1796875" style="35" customWidth="1"/>
    <col min="10527" max="10752" width="9" style="35"/>
    <col min="10753" max="10753" width="8.90625" style="35" customWidth="1"/>
    <col min="10754" max="10781" width="6.6328125" style="35" customWidth="1"/>
    <col min="10782" max="10782" width="3.1796875" style="35" customWidth="1"/>
    <col min="10783" max="11008" width="9" style="35"/>
    <col min="11009" max="11009" width="8.90625" style="35" customWidth="1"/>
    <col min="11010" max="11037" width="6.6328125" style="35" customWidth="1"/>
    <col min="11038" max="11038" width="3.1796875" style="35" customWidth="1"/>
    <col min="11039" max="11264" width="9" style="35"/>
    <col min="11265" max="11265" width="8.90625" style="35" customWidth="1"/>
    <col min="11266" max="11293" width="6.6328125" style="35" customWidth="1"/>
    <col min="11294" max="11294" width="3.1796875" style="35" customWidth="1"/>
    <col min="11295" max="11520" width="9" style="35"/>
    <col min="11521" max="11521" width="8.90625" style="35" customWidth="1"/>
    <col min="11522" max="11549" width="6.6328125" style="35" customWidth="1"/>
    <col min="11550" max="11550" width="3.1796875" style="35" customWidth="1"/>
    <col min="11551" max="11776" width="9" style="35"/>
    <col min="11777" max="11777" width="8.90625" style="35" customWidth="1"/>
    <col min="11778" max="11805" width="6.6328125" style="35" customWidth="1"/>
    <col min="11806" max="11806" width="3.1796875" style="35" customWidth="1"/>
    <col min="11807" max="12032" width="9" style="35"/>
    <col min="12033" max="12033" width="8.90625" style="35" customWidth="1"/>
    <col min="12034" max="12061" width="6.6328125" style="35" customWidth="1"/>
    <col min="12062" max="12062" width="3.1796875" style="35" customWidth="1"/>
    <col min="12063" max="12288" width="9" style="35"/>
    <col min="12289" max="12289" width="8.90625" style="35" customWidth="1"/>
    <col min="12290" max="12317" width="6.6328125" style="35" customWidth="1"/>
    <col min="12318" max="12318" width="3.1796875" style="35" customWidth="1"/>
    <col min="12319" max="12544" width="9" style="35"/>
    <col min="12545" max="12545" width="8.90625" style="35" customWidth="1"/>
    <col min="12546" max="12573" width="6.6328125" style="35" customWidth="1"/>
    <col min="12574" max="12574" width="3.1796875" style="35" customWidth="1"/>
    <col min="12575" max="12800" width="9" style="35"/>
    <col min="12801" max="12801" width="8.90625" style="35" customWidth="1"/>
    <col min="12802" max="12829" width="6.6328125" style="35" customWidth="1"/>
    <col min="12830" max="12830" width="3.1796875" style="35" customWidth="1"/>
    <col min="12831" max="13056" width="9" style="35"/>
    <col min="13057" max="13057" width="8.90625" style="35" customWidth="1"/>
    <col min="13058" max="13085" width="6.6328125" style="35" customWidth="1"/>
    <col min="13086" max="13086" width="3.1796875" style="35" customWidth="1"/>
    <col min="13087" max="13312" width="9" style="35"/>
    <col min="13313" max="13313" width="8.90625" style="35" customWidth="1"/>
    <col min="13314" max="13341" width="6.6328125" style="35" customWidth="1"/>
    <col min="13342" max="13342" width="3.1796875" style="35" customWidth="1"/>
    <col min="13343" max="13568" width="9" style="35"/>
    <col min="13569" max="13569" width="8.90625" style="35" customWidth="1"/>
    <col min="13570" max="13597" width="6.6328125" style="35" customWidth="1"/>
    <col min="13598" max="13598" width="3.1796875" style="35" customWidth="1"/>
    <col min="13599" max="13824" width="9" style="35"/>
    <col min="13825" max="13825" width="8.90625" style="35" customWidth="1"/>
    <col min="13826" max="13853" width="6.6328125" style="35" customWidth="1"/>
    <col min="13854" max="13854" width="3.1796875" style="35" customWidth="1"/>
    <col min="13855" max="14080" width="9" style="35"/>
    <col min="14081" max="14081" width="8.90625" style="35" customWidth="1"/>
    <col min="14082" max="14109" width="6.6328125" style="35" customWidth="1"/>
    <col min="14110" max="14110" width="3.1796875" style="35" customWidth="1"/>
    <col min="14111" max="14336" width="9" style="35"/>
    <col min="14337" max="14337" width="8.90625" style="35" customWidth="1"/>
    <col min="14338" max="14365" width="6.6328125" style="35" customWidth="1"/>
    <col min="14366" max="14366" width="3.1796875" style="35" customWidth="1"/>
    <col min="14367" max="14592" width="9" style="35"/>
    <col min="14593" max="14593" width="8.90625" style="35" customWidth="1"/>
    <col min="14594" max="14621" width="6.6328125" style="35" customWidth="1"/>
    <col min="14622" max="14622" width="3.1796875" style="35" customWidth="1"/>
    <col min="14623" max="14848" width="9" style="35"/>
    <col min="14849" max="14849" width="8.90625" style="35" customWidth="1"/>
    <col min="14850" max="14877" width="6.6328125" style="35" customWidth="1"/>
    <col min="14878" max="14878" width="3.1796875" style="35" customWidth="1"/>
    <col min="14879" max="15104" width="9" style="35"/>
    <col min="15105" max="15105" width="8.90625" style="35" customWidth="1"/>
    <col min="15106" max="15133" width="6.6328125" style="35" customWidth="1"/>
    <col min="15134" max="15134" width="3.1796875" style="35" customWidth="1"/>
    <col min="15135" max="15360" width="9" style="35"/>
    <col min="15361" max="15361" width="8.90625" style="35" customWidth="1"/>
    <col min="15362" max="15389" width="6.6328125" style="35" customWidth="1"/>
    <col min="15390" max="15390" width="3.1796875" style="35" customWidth="1"/>
    <col min="15391" max="15616" width="9" style="35"/>
    <col min="15617" max="15617" width="8.90625" style="35" customWidth="1"/>
    <col min="15618" max="15645" width="6.6328125" style="35" customWidth="1"/>
    <col min="15646" max="15646" width="3.1796875" style="35" customWidth="1"/>
    <col min="15647" max="15872" width="9" style="35"/>
    <col min="15873" max="15873" width="8.90625" style="35" customWidth="1"/>
    <col min="15874" max="15901" width="6.6328125" style="35" customWidth="1"/>
    <col min="15902" max="15902" width="3.1796875" style="35" customWidth="1"/>
    <col min="15903" max="16128" width="9" style="35"/>
    <col min="16129" max="16129" width="8.90625" style="35" customWidth="1"/>
    <col min="16130" max="16157" width="6.6328125" style="35" customWidth="1"/>
    <col min="16158" max="16158" width="3.1796875" style="35" customWidth="1"/>
    <col min="16159" max="16384" width="9" style="35"/>
  </cols>
  <sheetData>
    <row r="1" spans="1:31" s="195" customFormat="1" ht="20.25" customHeight="1">
      <c r="A1" s="512" t="s">
        <v>414</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row>
    <row r="2" spans="1:31" s="36" customFormat="1" ht="19.5" customHeight="1" thickBot="1">
      <c r="A2" s="420" t="s">
        <v>415</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row>
    <row r="3" spans="1:31" ht="12" customHeight="1">
      <c r="A3" s="421"/>
      <c r="B3" s="424" t="s">
        <v>416</v>
      </c>
      <c r="C3" s="425"/>
      <c r="D3" s="425"/>
      <c r="E3" s="425"/>
      <c r="F3" s="425"/>
      <c r="G3" s="425"/>
      <c r="H3" s="425"/>
      <c r="I3" s="425"/>
      <c r="J3" s="425"/>
      <c r="K3" s="425"/>
      <c r="L3" s="425"/>
      <c r="M3" s="425"/>
      <c r="N3" s="425"/>
      <c r="O3" s="425"/>
      <c r="P3" s="425"/>
      <c r="Q3" s="425"/>
      <c r="R3" s="425"/>
      <c r="S3" s="425"/>
      <c r="T3" s="425"/>
      <c r="U3" s="425"/>
      <c r="V3" s="425"/>
      <c r="W3" s="425"/>
      <c r="X3" s="425"/>
      <c r="Y3" s="426"/>
      <c r="Z3" s="427" t="s">
        <v>417</v>
      </c>
      <c r="AA3" s="427"/>
      <c r="AB3" s="427" t="s">
        <v>418</v>
      </c>
      <c r="AC3" s="428"/>
      <c r="AE3" s="37" t="s">
        <v>27</v>
      </c>
    </row>
    <row r="4" spans="1:31" ht="12" customHeight="1">
      <c r="A4" s="422"/>
      <c r="B4" s="429">
        <v>11100</v>
      </c>
      <c r="C4" s="429"/>
      <c r="D4" s="429">
        <v>12540</v>
      </c>
      <c r="E4" s="429"/>
      <c r="F4" s="429">
        <v>13500</v>
      </c>
      <c r="G4" s="429"/>
      <c r="H4" s="429">
        <v>15840</v>
      </c>
      <c r="I4" s="429"/>
      <c r="J4" s="430">
        <v>16500</v>
      </c>
      <c r="K4" s="431"/>
      <c r="L4" s="429">
        <v>17280</v>
      </c>
      <c r="M4" s="429"/>
      <c r="N4" s="429">
        <v>17880</v>
      </c>
      <c r="O4" s="429"/>
      <c r="P4" s="433">
        <v>19047</v>
      </c>
      <c r="Q4" s="433"/>
      <c r="R4" s="433">
        <v>20008</v>
      </c>
      <c r="S4" s="433"/>
      <c r="T4" s="429">
        <v>21009</v>
      </c>
      <c r="U4" s="429"/>
      <c r="V4" s="433">
        <v>22000</v>
      </c>
      <c r="W4" s="433"/>
      <c r="X4" s="429">
        <v>23100</v>
      </c>
      <c r="Y4" s="429"/>
      <c r="Z4" s="430">
        <v>23800</v>
      </c>
      <c r="AA4" s="431"/>
      <c r="AB4" s="430">
        <v>24000</v>
      </c>
      <c r="AC4" s="432"/>
      <c r="AE4" s="196">
        <v>0.1</v>
      </c>
    </row>
    <row r="5" spans="1:31" ht="12" customHeight="1">
      <c r="A5" s="423"/>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419</v>
      </c>
    </row>
    <row r="6" spans="1:31" s="46" customFormat="1" ht="11.15"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18</v>
      </c>
      <c r="AC6" s="45">
        <f t="shared" ref="AC6:AC35" si="27">ROUND($AB$4*$A6/30*$AE$4*70/100,0)+ROUND($AB$4*$A6/30*$AE$6*70/100,0)</f>
        <v>62</v>
      </c>
      <c r="AE6" s="196">
        <v>0.01</v>
      </c>
    </row>
    <row r="7" spans="1:31" s="46" customFormat="1" ht="11.15"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122</v>
      </c>
      <c r="AB7" s="44">
        <f t="shared" si="26"/>
        <v>35</v>
      </c>
      <c r="AC7" s="45">
        <f t="shared" si="27"/>
        <v>123</v>
      </c>
    </row>
    <row r="8" spans="1:31" s="46" customFormat="1" ht="11.15"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184</v>
      </c>
      <c r="AB8" s="44">
        <f t="shared" si="26"/>
        <v>53</v>
      </c>
      <c r="AC8" s="45">
        <f t="shared" si="27"/>
        <v>185</v>
      </c>
    </row>
    <row r="9" spans="1:31" s="46" customFormat="1" ht="11.15"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69</v>
      </c>
      <c r="AA9" s="43">
        <f t="shared" si="25"/>
        <v>244</v>
      </c>
      <c r="AB9" s="44">
        <f t="shared" si="26"/>
        <v>70</v>
      </c>
      <c r="AC9" s="45">
        <f t="shared" si="27"/>
        <v>246</v>
      </c>
    </row>
    <row r="10" spans="1:31" s="46" customFormat="1" ht="11.15"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87</v>
      </c>
      <c r="AA10" s="43">
        <f t="shared" si="25"/>
        <v>306</v>
      </c>
      <c r="AB10" s="44">
        <f t="shared" si="26"/>
        <v>88</v>
      </c>
      <c r="AC10" s="45">
        <f t="shared" si="27"/>
        <v>308</v>
      </c>
    </row>
    <row r="11" spans="1:31" s="46" customFormat="1" ht="11.15"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105</v>
      </c>
      <c r="AA11" s="43">
        <f t="shared" si="25"/>
        <v>366</v>
      </c>
      <c r="AB11" s="44">
        <f t="shared" si="26"/>
        <v>106</v>
      </c>
      <c r="AC11" s="45">
        <f t="shared" si="27"/>
        <v>370</v>
      </c>
    </row>
    <row r="12" spans="1:31" s="46" customFormat="1" ht="11.15"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122</v>
      </c>
      <c r="AA12" s="43">
        <f t="shared" si="25"/>
        <v>428</v>
      </c>
      <c r="AB12" s="44">
        <f t="shared" si="26"/>
        <v>123</v>
      </c>
      <c r="AC12" s="45">
        <f t="shared" si="27"/>
        <v>431</v>
      </c>
    </row>
    <row r="13" spans="1:31" s="46" customFormat="1" ht="11.15"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140</v>
      </c>
      <c r="AA13" s="43">
        <f t="shared" si="25"/>
        <v>488</v>
      </c>
      <c r="AB13" s="44">
        <f t="shared" si="26"/>
        <v>141</v>
      </c>
      <c r="AC13" s="45">
        <f t="shared" si="27"/>
        <v>493</v>
      </c>
    </row>
    <row r="14" spans="1:31" s="46" customFormat="1" ht="11.15"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157</v>
      </c>
      <c r="AA14" s="43">
        <f t="shared" si="25"/>
        <v>550</v>
      </c>
      <c r="AB14" s="44">
        <f t="shared" si="26"/>
        <v>158</v>
      </c>
      <c r="AC14" s="45">
        <f t="shared" si="27"/>
        <v>554</v>
      </c>
    </row>
    <row r="15" spans="1:31" s="46" customFormat="1" ht="11.15"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175</v>
      </c>
      <c r="AA15" s="43">
        <f t="shared" si="25"/>
        <v>611</v>
      </c>
      <c r="AB15" s="44">
        <f t="shared" si="26"/>
        <v>176</v>
      </c>
      <c r="AC15" s="45">
        <f t="shared" si="27"/>
        <v>616</v>
      </c>
    </row>
    <row r="16" spans="1:31" s="46" customFormat="1" ht="11.15"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192</v>
      </c>
      <c r="AA16" s="43">
        <f t="shared" si="25"/>
        <v>672</v>
      </c>
      <c r="AB16" s="44">
        <f t="shared" si="26"/>
        <v>194</v>
      </c>
      <c r="AC16" s="45">
        <f t="shared" si="27"/>
        <v>678</v>
      </c>
    </row>
    <row r="17" spans="1:29" s="46" customFormat="1" ht="11.15"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209</v>
      </c>
      <c r="AA17" s="43">
        <f t="shared" si="25"/>
        <v>733</v>
      </c>
      <c r="AB17" s="44">
        <f t="shared" si="26"/>
        <v>211</v>
      </c>
      <c r="AC17" s="45">
        <f t="shared" si="27"/>
        <v>739</v>
      </c>
    </row>
    <row r="18" spans="1:29" s="46" customFormat="1" ht="11.15"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227</v>
      </c>
      <c r="AA18" s="43">
        <f t="shared" si="25"/>
        <v>794</v>
      </c>
      <c r="AB18" s="44">
        <f t="shared" si="26"/>
        <v>229</v>
      </c>
      <c r="AC18" s="45">
        <f t="shared" si="27"/>
        <v>801</v>
      </c>
    </row>
    <row r="19" spans="1:29" s="46" customFormat="1" ht="11.15"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244</v>
      </c>
      <c r="AA19" s="43">
        <f t="shared" si="25"/>
        <v>855</v>
      </c>
      <c r="AB19" s="44">
        <f t="shared" si="26"/>
        <v>246</v>
      </c>
      <c r="AC19" s="45">
        <f t="shared" si="27"/>
        <v>862</v>
      </c>
    </row>
    <row r="20" spans="1:29" s="46" customFormat="1" ht="11.15"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262</v>
      </c>
      <c r="AA20" s="43">
        <f t="shared" si="25"/>
        <v>916</v>
      </c>
      <c r="AB20" s="44">
        <f t="shared" si="26"/>
        <v>264</v>
      </c>
      <c r="AC20" s="45">
        <f t="shared" si="27"/>
        <v>924</v>
      </c>
    </row>
    <row r="21" spans="1:29" s="46" customFormat="1" ht="11.15"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279</v>
      </c>
      <c r="AA21" s="43">
        <f t="shared" si="25"/>
        <v>978</v>
      </c>
      <c r="AB21" s="44">
        <f t="shared" si="26"/>
        <v>282</v>
      </c>
      <c r="AC21" s="45">
        <f t="shared" si="27"/>
        <v>986</v>
      </c>
    </row>
    <row r="22" spans="1:29" s="46" customFormat="1" ht="11.15"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297</v>
      </c>
      <c r="AA22" s="43">
        <f t="shared" si="25"/>
        <v>1038</v>
      </c>
      <c r="AB22" s="44">
        <f t="shared" si="26"/>
        <v>299</v>
      </c>
      <c r="AC22" s="45">
        <f t="shared" si="27"/>
        <v>1047</v>
      </c>
    </row>
    <row r="23" spans="1:29" s="46" customFormat="1" ht="11.15"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315</v>
      </c>
      <c r="AA23" s="43">
        <f t="shared" si="25"/>
        <v>1100</v>
      </c>
      <c r="AB23" s="44">
        <f t="shared" si="26"/>
        <v>317</v>
      </c>
      <c r="AC23" s="45">
        <f t="shared" si="27"/>
        <v>1109</v>
      </c>
    </row>
    <row r="24" spans="1:29" s="46" customFormat="1" ht="11.15"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331</v>
      </c>
      <c r="AA24" s="43">
        <f t="shared" si="25"/>
        <v>1161</v>
      </c>
      <c r="AB24" s="44">
        <f t="shared" si="26"/>
        <v>334</v>
      </c>
      <c r="AC24" s="45">
        <f t="shared" si="27"/>
        <v>1170</v>
      </c>
    </row>
    <row r="25" spans="1:29" s="46" customFormat="1" ht="11.15"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349</v>
      </c>
      <c r="AA25" s="43">
        <f t="shared" si="25"/>
        <v>1222</v>
      </c>
      <c r="AB25" s="44">
        <f t="shared" si="26"/>
        <v>352</v>
      </c>
      <c r="AC25" s="45">
        <f t="shared" si="27"/>
        <v>1232</v>
      </c>
    </row>
    <row r="26" spans="1:29" s="46" customFormat="1" ht="11.15"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366</v>
      </c>
      <c r="AA26" s="43">
        <f t="shared" si="25"/>
        <v>1283</v>
      </c>
      <c r="AB26" s="44">
        <f t="shared" si="26"/>
        <v>370</v>
      </c>
      <c r="AC26" s="45">
        <f t="shared" si="27"/>
        <v>1294</v>
      </c>
    </row>
    <row r="27" spans="1:29" s="46" customFormat="1" ht="11.15"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384</v>
      </c>
      <c r="AA27" s="43">
        <f t="shared" si="25"/>
        <v>1344</v>
      </c>
      <c r="AB27" s="44">
        <f t="shared" si="26"/>
        <v>387</v>
      </c>
      <c r="AC27" s="45">
        <f t="shared" si="27"/>
        <v>1355</v>
      </c>
    </row>
    <row r="28" spans="1:29" s="46" customFormat="1" ht="11.15"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401</v>
      </c>
      <c r="AA28" s="43">
        <f t="shared" si="25"/>
        <v>1405</v>
      </c>
      <c r="AB28" s="44">
        <f t="shared" si="26"/>
        <v>405</v>
      </c>
      <c r="AC28" s="45">
        <f t="shared" si="27"/>
        <v>1417</v>
      </c>
    </row>
    <row r="29" spans="1:29" s="46" customFormat="1" ht="11.15"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419</v>
      </c>
      <c r="AA29" s="43">
        <f t="shared" si="25"/>
        <v>1466</v>
      </c>
      <c r="AB29" s="44">
        <f t="shared" si="26"/>
        <v>422</v>
      </c>
      <c r="AC29" s="45">
        <f t="shared" si="27"/>
        <v>1478</v>
      </c>
    </row>
    <row r="30" spans="1:29" s="46" customFormat="1" ht="11.15"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437</v>
      </c>
      <c r="AA30" s="43">
        <f t="shared" si="25"/>
        <v>1527</v>
      </c>
      <c r="AB30" s="44">
        <f t="shared" si="26"/>
        <v>440</v>
      </c>
      <c r="AC30" s="45">
        <f t="shared" si="27"/>
        <v>1540</v>
      </c>
    </row>
    <row r="31" spans="1:29" s="46" customFormat="1" ht="11.15"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454</v>
      </c>
      <c r="AA31" s="43">
        <f t="shared" si="25"/>
        <v>1588</v>
      </c>
      <c r="AB31" s="44">
        <f t="shared" si="26"/>
        <v>458</v>
      </c>
      <c r="AC31" s="45">
        <f t="shared" si="27"/>
        <v>1602</v>
      </c>
    </row>
    <row r="32" spans="1:29" s="46" customFormat="1" ht="11.15"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471</v>
      </c>
      <c r="AA32" s="43">
        <f t="shared" si="25"/>
        <v>1649</v>
      </c>
      <c r="AB32" s="44">
        <f t="shared" si="26"/>
        <v>475</v>
      </c>
      <c r="AC32" s="45">
        <f t="shared" si="27"/>
        <v>1663</v>
      </c>
    </row>
    <row r="33" spans="1:29" s="46" customFormat="1" ht="11.15"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488</v>
      </c>
      <c r="AA33" s="43">
        <f t="shared" si="25"/>
        <v>1710</v>
      </c>
      <c r="AB33" s="44">
        <f t="shared" si="26"/>
        <v>493</v>
      </c>
      <c r="AC33" s="45">
        <f t="shared" si="27"/>
        <v>1725</v>
      </c>
    </row>
    <row r="34" spans="1:29" s="46" customFormat="1" ht="11.15"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506</v>
      </c>
      <c r="AA34" s="43">
        <f t="shared" si="25"/>
        <v>1771</v>
      </c>
      <c r="AB34" s="44">
        <f t="shared" si="26"/>
        <v>510</v>
      </c>
      <c r="AC34" s="45">
        <f t="shared" si="27"/>
        <v>1786</v>
      </c>
    </row>
    <row r="35" spans="1:29" s="46" customFormat="1" ht="11.15"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524</v>
      </c>
      <c r="AA35" s="48">
        <f t="shared" si="25"/>
        <v>1833</v>
      </c>
      <c r="AB35" s="48">
        <f t="shared" si="26"/>
        <v>528</v>
      </c>
      <c r="AC35" s="49">
        <f t="shared" si="27"/>
        <v>1848</v>
      </c>
    </row>
    <row r="36" spans="1:29" ht="3" customHeight="1" thickBot="1">
      <c r="A36" s="509"/>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1"/>
      <c r="AB36" s="50"/>
      <c r="AC36" s="50"/>
    </row>
    <row r="37" spans="1:29" ht="12" customHeight="1">
      <c r="A37" s="439"/>
      <c r="B37" s="434" t="s">
        <v>420</v>
      </c>
      <c r="C37" s="435"/>
      <c r="D37" s="434" t="s">
        <v>421</v>
      </c>
      <c r="E37" s="435"/>
      <c r="F37" s="434" t="s">
        <v>422</v>
      </c>
      <c r="G37" s="435"/>
      <c r="H37" s="434" t="s">
        <v>423</v>
      </c>
      <c r="I37" s="435"/>
      <c r="J37" s="434" t="s">
        <v>424</v>
      </c>
      <c r="K37" s="435"/>
      <c r="L37" s="434" t="s">
        <v>425</v>
      </c>
      <c r="M37" s="435"/>
      <c r="N37" s="434" t="s">
        <v>426</v>
      </c>
      <c r="O37" s="435"/>
      <c r="P37" s="434" t="s">
        <v>427</v>
      </c>
      <c r="Q37" s="435"/>
      <c r="R37" s="434" t="s">
        <v>428</v>
      </c>
      <c r="S37" s="435"/>
      <c r="T37" s="434" t="s">
        <v>429</v>
      </c>
      <c r="U37" s="435"/>
      <c r="V37" s="434" t="s">
        <v>430</v>
      </c>
      <c r="W37" s="435"/>
      <c r="X37" s="434" t="s">
        <v>431</v>
      </c>
      <c r="Y37" s="435"/>
      <c r="Z37" s="434" t="s">
        <v>432</v>
      </c>
      <c r="AA37" s="435"/>
      <c r="AB37" s="427" t="s">
        <v>433</v>
      </c>
      <c r="AC37" s="428"/>
    </row>
    <row r="38" spans="1:29" ht="12" customHeight="1">
      <c r="A38" s="440"/>
      <c r="B38" s="429">
        <v>25200</v>
      </c>
      <c r="C38" s="429"/>
      <c r="D38" s="430">
        <v>26400</v>
      </c>
      <c r="E38" s="431"/>
      <c r="F38" s="430">
        <v>27600</v>
      </c>
      <c r="G38" s="431"/>
      <c r="H38" s="430">
        <v>28800</v>
      </c>
      <c r="I38" s="431"/>
      <c r="J38" s="430">
        <v>30300</v>
      </c>
      <c r="K38" s="431"/>
      <c r="L38" s="430">
        <v>31800</v>
      </c>
      <c r="M38" s="431"/>
      <c r="N38" s="430">
        <v>33300</v>
      </c>
      <c r="O38" s="431"/>
      <c r="P38" s="430">
        <v>34800</v>
      </c>
      <c r="Q38" s="431"/>
      <c r="R38" s="430">
        <v>36300</v>
      </c>
      <c r="S38" s="431"/>
      <c r="T38" s="430">
        <v>38200</v>
      </c>
      <c r="U38" s="431"/>
      <c r="V38" s="430">
        <v>40100</v>
      </c>
      <c r="W38" s="431"/>
      <c r="X38" s="430">
        <v>42000</v>
      </c>
      <c r="Y38" s="431"/>
      <c r="Z38" s="430">
        <v>43900</v>
      </c>
      <c r="AA38" s="431"/>
      <c r="AB38" s="442">
        <v>45800</v>
      </c>
      <c r="AC38" s="505"/>
    </row>
    <row r="39" spans="1:29" ht="12" customHeight="1">
      <c r="A39" s="508"/>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43">
        <f t="shared" ref="B40:B69" si="28">ROUND($B$38*$A40/30*$AE$4*20/100,0)+ROUND($B$38*$A40/30*$AE$6*20/100,0)</f>
        <v>19</v>
      </c>
      <c r="C40" s="43">
        <f t="shared" ref="C40:C69" si="29">ROUND($B$38*$A40/30*$AE$4*70/100,0)+ROUND($B$38*$A40/30*$AE$6*70/100,0)</f>
        <v>65</v>
      </c>
      <c r="D40" s="43">
        <f t="shared" ref="D40:D69" si="30">ROUND($D$38*$A40/30*$AE$4*20/100,0)+ROUND($D$38*$A40/30*$AE$6*20/100,0)</f>
        <v>20</v>
      </c>
      <c r="E40" s="43">
        <f t="shared" ref="E40:E69" si="31">ROUND($D$38*$A40/30*$AE$4*70/100,0)+ROUND($D$38*$A40/30*$AE$6*70/100,0)</f>
        <v>68</v>
      </c>
      <c r="F40" s="43">
        <f t="shared" ref="F40:F69" si="32">ROUND($F$38*$A40/30*$AE$4*20/100,0)+ROUND($F$38*$A40/30*$AE$6*20/100,0)</f>
        <v>20</v>
      </c>
      <c r="G40" s="43">
        <f t="shared" ref="G40:G69" si="33">ROUND($F$38*$A40/30*$AE$4*70/100,0)+ROUND($F$38*$A40/30*$AE$6*70/100,0)</f>
        <v>70</v>
      </c>
      <c r="H40" s="43">
        <f t="shared" ref="H40:H69" si="34">ROUND($H$38*$A40/30*$AE$4*20/100,0)+ROUND($H$38*$A40/30*$AE$6*20/100,0)</f>
        <v>21</v>
      </c>
      <c r="I40" s="43">
        <f t="shared" ref="I40:I69" si="35">ROUND($H$38*$A40/30*$AE$4*70/100,0)+ROUND($H$38*$A40/30*$AE$6*70/100,0)</f>
        <v>74</v>
      </c>
      <c r="J40" s="43">
        <f t="shared" ref="J40:J69" si="36">ROUND($J$38*$A40/30*$AE$4*20/100,0)+ROUND($J$38*$A40/30*$AE$6*20/100,0)</f>
        <v>22</v>
      </c>
      <c r="K40" s="43">
        <f t="shared" ref="K40:K69" si="37">ROUND($J$38*$A40/30*$AE$4*70/100,0)+ROUND($J$38*$A40/30*$AE$6*70/100,0)</f>
        <v>78</v>
      </c>
      <c r="L40" s="43">
        <f t="shared" ref="L40:L69" si="38">ROUND($L$38*$A40/30*$AE$4*20/100,0)+ROUND($L$38*$A40/30*$AE$6*20/100,0)</f>
        <v>23</v>
      </c>
      <c r="M40" s="43">
        <f t="shared" ref="M40:M69" si="39">ROUND($L$38*$A40/30*$AE$4*70/100,0)+ROUND($L$38*$A40/30*$AE$6*70/100,0)</f>
        <v>81</v>
      </c>
      <c r="N40" s="43">
        <f t="shared" ref="N40:N69" si="40">ROUND($N$38*$A40/30*$AE$4*20/100,0)+ROUND($N$38*$A40/30*$AE$6*20/100,0)</f>
        <v>24</v>
      </c>
      <c r="O40" s="43">
        <f t="shared" ref="O40:O69" si="41">ROUND($N$38*$A40/30*$AE$4*70/100,0)+ROUND($N$38*$A40/30*$AE$6*70/100,0)</f>
        <v>86</v>
      </c>
      <c r="P40" s="43">
        <f t="shared" ref="P40:P69" si="42">ROUND($P$38*$A40/30*$AE$4*20/100,0)+ROUND($P$38*$A40/30*$AE$6*20/100,0)</f>
        <v>25</v>
      </c>
      <c r="Q40" s="43">
        <f t="shared" ref="Q40:Q69" si="43">ROUND($P$38*$A40/30*$AE$4*70/100,0)+ROUND($P$38*$A40/30*$AE$6*70/100,0)</f>
        <v>89</v>
      </c>
      <c r="R40" s="43">
        <f t="shared" ref="R40:R69" si="44">ROUND($R$38*$A40/30*$AE$4*20/100,0)+ROUND($R$38*$A40/30*$AE$6*20/100,0)</f>
        <v>26</v>
      </c>
      <c r="S40" s="43">
        <f t="shared" ref="S40:S69" si="45">ROUND($R$38*$A40/30*$AE$4*70/100,0)+ROUND($R$38*$A40/30*$AE$6*70/100,0)</f>
        <v>93</v>
      </c>
      <c r="T40" s="43">
        <f t="shared" ref="T40:T69" si="46">ROUND($T$38*$A40/30*$AE$4*20/100,0)+ROUND($T$38*$A40/30*$AE$6*20/100,0)</f>
        <v>28</v>
      </c>
      <c r="U40" s="43">
        <f t="shared" ref="U40:U69" si="47">ROUND($T$38*$A40/30*$AE$4*70/100,0)+ROUND($T$38*$A40/30*$AE$6*70/100,0)</f>
        <v>98</v>
      </c>
      <c r="V40" s="43">
        <f t="shared" ref="V40:V69" si="48">ROUND($V$38*$A40/30*$AE$4*20/100,0)+ROUND($V$38*$A40/30*$AE$6*20/100,0)</f>
        <v>30</v>
      </c>
      <c r="W40" s="43">
        <f t="shared" ref="W40:W69" si="49">ROUND($V$38*$A40/30*$AE$4*70/100,0)+ROUND($V$38*$A40/30*$AE$6*70/100,0)</f>
        <v>103</v>
      </c>
      <c r="X40" s="43">
        <f t="shared" ref="X40:X69" si="50">ROUND($X$38*$A40/30*$AE$4*20/100,0)+ROUND($X$38*$A40/30*$AE$6*20/100,0)</f>
        <v>31</v>
      </c>
      <c r="Y40" s="43">
        <f t="shared" ref="Y40:Y69" si="51">ROUND($X$38*$A40/30*$AE$4*70/100,0)+ROUND($X$38*$A40/30*$AE$6*70/100,0)</f>
        <v>108</v>
      </c>
      <c r="Z40" s="43">
        <f>ROUND($Z$38*$A40/30*$AE$4*20/100,0)+ROUND($Z$38*$A40/30*$AE$6*20/100,0)</f>
        <v>32</v>
      </c>
      <c r="AA40" s="43">
        <f>ROUND($Z$38*$A40/30*$AE$4*70/100,0)+ROUND($Z$38*$A40/30*$AE$6*70/100,0)</f>
        <v>112</v>
      </c>
      <c r="AB40" s="43">
        <f>ROUND($AB$38*$A40/30*$AE$4*20/100,0)+ROUND($AB$38*$A40/30*$AE$6*20/100,0)</f>
        <v>34</v>
      </c>
      <c r="AC40" s="45">
        <f>ROUND($AB$38*$A40/30*$AE$4*70/100,0)+ROUND($AB$38*$A40/30*$AE$6*70/100,0)</f>
        <v>118</v>
      </c>
    </row>
    <row r="41" spans="1:29" s="46" customFormat="1" ht="11.15" customHeight="1">
      <c r="A41" s="42">
        <v>2</v>
      </c>
      <c r="B41" s="43">
        <f t="shared" si="28"/>
        <v>37</v>
      </c>
      <c r="C41" s="43">
        <f t="shared" si="29"/>
        <v>130</v>
      </c>
      <c r="D41" s="43">
        <f t="shared" si="30"/>
        <v>39</v>
      </c>
      <c r="E41" s="43">
        <f t="shared" si="31"/>
        <v>135</v>
      </c>
      <c r="F41" s="43">
        <f t="shared" si="32"/>
        <v>41</v>
      </c>
      <c r="G41" s="43">
        <f t="shared" si="33"/>
        <v>142</v>
      </c>
      <c r="H41" s="43">
        <f t="shared" si="34"/>
        <v>42</v>
      </c>
      <c r="I41" s="43">
        <f t="shared" si="35"/>
        <v>147</v>
      </c>
      <c r="J41" s="43">
        <f t="shared" si="36"/>
        <v>44</v>
      </c>
      <c r="K41" s="43">
        <f t="shared" si="37"/>
        <v>155</v>
      </c>
      <c r="L41" s="43">
        <f t="shared" si="38"/>
        <v>46</v>
      </c>
      <c r="M41" s="43">
        <f t="shared" si="39"/>
        <v>163</v>
      </c>
      <c r="N41" s="43">
        <f t="shared" si="40"/>
        <v>48</v>
      </c>
      <c r="O41" s="43">
        <f t="shared" si="41"/>
        <v>171</v>
      </c>
      <c r="P41" s="43">
        <f t="shared" si="42"/>
        <v>51</v>
      </c>
      <c r="Q41" s="43">
        <f t="shared" si="43"/>
        <v>178</v>
      </c>
      <c r="R41" s="43">
        <f t="shared" si="44"/>
        <v>53</v>
      </c>
      <c r="S41" s="43">
        <f t="shared" si="45"/>
        <v>186</v>
      </c>
      <c r="T41" s="43">
        <f t="shared" si="46"/>
        <v>56</v>
      </c>
      <c r="U41" s="43">
        <f t="shared" si="47"/>
        <v>196</v>
      </c>
      <c r="V41" s="43">
        <f t="shared" si="48"/>
        <v>58</v>
      </c>
      <c r="W41" s="43">
        <f t="shared" si="49"/>
        <v>206</v>
      </c>
      <c r="X41" s="43">
        <f t="shared" si="50"/>
        <v>62</v>
      </c>
      <c r="Y41" s="43">
        <f t="shared" si="51"/>
        <v>216</v>
      </c>
      <c r="Z41" s="43">
        <f t="shared" ref="Z41:Z69" si="52">ROUND($Z$38*$A41/30*$AE$4*20/100,0)+ROUND($Z$38*$A41/30*$AE$6*20/100,0)</f>
        <v>65</v>
      </c>
      <c r="AA41" s="43">
        <f t="shared" ref="AA41:AA69" si="53">ROUND($Z$38*$A41/30*$AE$4*70/100,0)+ROUND($Z$38*$A41/30*$AE$6*70/100,0)</f>
        <v>225</v>
      </c>
      <c r="AB41" s="43">
        <f t="shared" ref="AB41:AB69" si="54">ROUND($AB$38*$A41/30*$AE$4*20/100,0)+ROUND($AB$38*$A41/30*$AE$6*20/100,0)</f>
        <v>67</v>
      </c>
      <c r="AC41" s="45">
        <f t="shared" ref="AC41:AC69" si="55">ROUND($AB$38*$A41/30*$AE$4*70/100,0)+ROUND($AB$38*$A41/30*$AE$6*70/100,0)</f>
        <v>235</v>
      </c>
    </row>
    <row r="42" spans="1:29" s="46" customFormat="1" ht="11.15" customHeight="1">
      <c r="A42" s="42">
        <v>3</v>
      </c>
      <c r="B42" s="43">
        <f t="shared" si="28"/>
        <v>55</v>
      </c>
      <c r="C42" s="43">
        <f t="shared" si="29"/>
        <v>194</v>
      </c>
      <c r="D42" s="43">
        <f t="shared" si="30"/>
        <v>58</v>
      </c>
      <c r="E42" s="43">
        <f t="shared" si="31"/>
        <v>203</v>
      </c>
      <c r="F42" s="43">
        <f t="shared" si="32"/>
        <v>61</v>
      </c>
      <c r="G42" s="43">
        <f t="shared" si="33"/>
        <v>212</v>
      </c>
      <c r="H42" s="43">
        <f t="shared" si="34"/>
        <v>64</v>
      </c>
      <c r="I42" s="43">
        <f t="shared" si="35"/>
        <v>222</v>
      </c>
      <c r="J42" s="43">
        <f t="shared" si="36"/>
        <v>67</v>
      </c>
      <c r="K42" s="43">
        <f t="shared" si="37"/>
        <v>233</v>
      </c>
      <c r="L42" s="43">
        <f t="shared" si="38"/>
        <v>70</v>
      </c>
      <c r="M42" s="43">
        <f t="shared" si="39"/>
        <v>245</v>
      </c>
      <c r="N42" s="43">
        <f t="shared" si="40"/>
        <v>74</v>
      </c>
      <c r="O42" s="43">
        <f t="shared" si="41"/>
        <v>256</v>
      </c>
      <c r="P42" s="43">
        <f t="shared" si="42"/>
        <v>77</v>
      </c>
      <c r="Q42" s="43">
        <f t="shared" si="43"/>
        <v>268</v>
      </c>
      <c r="R42" s="43">
        <f t="shared" si="44"/>
        <v>80</v>
      </c>
      <c r="S42" s="43">
        <f t="shared" si="45"/>
        <v>279</v>
      </c>
      <c r="T42" s="43">
        <f t="shared" si="46"/>
        <v>84</v>
      </c>
      <c r="U42" s="43">
        <f t="shared" si="47"/>
        <v>294</v>
      </c>
      <c r="V42" s="43">
        <f t="shared" si="48"/>
        <v>88</v>
      </c>
      <c r="W42" s="43">
        <f t="shared" si="49"/>
        <v>309</v>
      </c>
      <c r="X42" s="43">
        <f t="shared" si="50"/>
        <v>92</v>
      </c>
      <c r="Y42" s="43">
        <f t="shared" si="51"/>
        <v>323</v>
      </c>
      <c r="Z42" s="43">
        <f t="shared" si="52"/>
        <v>97</v>
      </c>
      <c r="AA42" s="43">
        <f t="shared" si="53"/>
        <v>338</v>
      </c>
      <c r="AB42" s="43">
        <f t="shared" si="54"/>
        <v>101</v>
      </c>
      <c r="AC42" s="45">
        <f t="shared" si="55"/>
        <v>353</v>
      </c>
    </row>
    <row r="43" spans="1:29" s="46" customFormat="1" ht="11.15" customHeight="1">
      <c r="A43" s="42">
        <v>4</v>
      </c>
      <c r="B43" s="43">
        <f t="shared" si="28"/>
        <v>74</v>
      </c>
      <c r="C43" s="43">
        <f t="shared" si="29"/>
        <v>259</v>
      </c>
      <c r="D43" s="43">
        <f t="shared" si="30"/>
        <v>77</v>
      </c>
      <c r="E43" s="43">
        <f t="shared" si="31"/>
        <v>271</v>
      </c>
      <c r="F43" s="43">
        <f t="shared" si="32"/>
        <v>81</v>
      </c>
      <c r="G43" s="43">
        <f t="shared" si="33"/>
        <v>284</v>
      </c>
      <c r="H43" s="43">
        <f t="shared" si="34"/>
        <v>85</v>
      </c>
      <c r="I43" s="43">
        <f t="shared" si="35"/>
        <v>296</v>
      </c>
      <c r="J43" s="43">
        <f t="shared" si="36"/>
        <v>89</v>
      </c>
      <c r="K43" s="43">
        <f t="shared" si="37"/>
        <v>311</v>
      </c>
      <c r="L43" s="43">
        <f t="shared" si="38"/>
        <v>93</v>
      </c>
      <c r="M43" s="43">
        <f t="shared" si="39"/>
        <v>327</v>
      </c>
      <c r="N43" s="43">
        <f t="shared" si="40"/>
        <v>98</v>
      </c>
      <c r="O43" s="43">
        <f t="shared" si="41"/>
        <v>342</v>
      </c>
      <c r="P43" s="43">
        <f t="shared" si="42"/>
        <v>102</v>
      </c>
      <c r="Q43" s="43">
        <f t="shared" si="43"/>
        <v>357</v>
      </c>
      <c r="R43" s="43">
        <f t="shared" si="44"/>
        <v>107</v>
      </c>
      <c r="S43" s="43">
        <f t="shared" si="45"/>
        <v>373</v>
      </c>
      <c r="T43" s="43">
        <f t="shared" si="46"/>
        <v>112</v>
      </c>
      <c r="U43" s="43">
        <f t="shared" si="47"/>
        <v>393</v>
      </c>
      <c r="V43" s="43">
        <f t="shared" si="48"/>
        <v>118</v>
      </c>
      <c r="W43" s="43">
        <f t="shared" si="49"/>
        <v>411</v>
      </c>
      <c r="X43" s="43">
        <f t="shared" si="50"/>
        <v>123</v>
      </c>
      <c r="Y43" s="43">
        <f t="shared" si="51"/>
        <v>431</v>
      </c>
      <c r="Z43" s="43">
        <f t="shared" si="52"/>
        <v>129</v>
      </c>
      <c r="AA43" s="43">
        <f t="shared" si="53"/>
        <v>451</v>
      </c>
      <c r="AB43" s="43">
        <f t="shared" si="54"/>
        <v>134</v>
      </c>
      <c r="AC43" s="45">
        <f t="shared" si="55"/>
        <v>470</v>
      </c>
    </row>
    <row r="44" spans="1:29" s="46" customFormat="1" ht="11.15" customHeight="1">
      <c r="A44" s="42">
        <v>5</v>
      </c>
      <c r="B44" s="43">
        <f t="shared" si="28"/>
        <v>92</v>
      </c>
      <c r="C44" s="43">
        <f t="shared" si="29"/>
        <v>323</v>
      </c>
      <c r="D44" s="43">
        <f t="shared" si="30"/>
        <v>97</v>
      </c>
      <c r="E44" s="43">
        <f t="shared" si="31"/>
        <v>339</v>
      </c>
      <c r="F44" s="43">
        <f t="shared" si="32"/>
        <v>101</v>
      </c>
      <c r="G44" s="43">
        <f t="shared" si="33"/>
        <v>354</v>
      </c>
      <c r="H44" s="43">
        <f t="shared" si="34"/>
        <v>106</v>
      </c>
      <c r="I44" s="43">
        <f t="shared" si="35"/>
        <v>370</v>
      </c>
      <c r="J44" s="43">
        <f t="shared" si="36"/>
        <v>111</v>
      </c>
      <c r="K44" s="43">
        <f t="shared" si="37"/>
        <v>389</v>
      </c>
      <c r="L44" s="43">
        <f t="shared" si="38"/>
        <v>117</v>
      </c>
      <c r="M44" s="43">
        <f t="shared" si="39"/>
        <v>408</v>
      </c>
      <c r="N44" s="43">
        <f t="shared" si="40"/>
        <v>122</v>
      </c>
      <c r="O44" s="43">
        <f t="shared" si="41"/>
        <v>428</v>
      </c>
      <c r="P44" s="43">
        <f t="shared" si="42"/>
        <v>128</v>
      </c>
      <c r="Q44" s="43">
        <f t="shared" si="43"/>
        <v>447</v>
      </c>
      <c r="R44" s="43">
        <f t="shared" si="44"/>
        <v>133</v>
      </c>
      <c r="S44" s="43">
        <f t="shared" si="45"/>
        <v>466</v>
      </c>
      <c r="T44" s="43">
        <f t="shared" si="46"/>
        <v>140</v>
      </c>
      <c r="U44" s="43">
        <f t="shared" si="47"/>
        <v>491</v>
      </c>
      <c r="V44" s="43">
        <f t="shared" si="48"/>
        <v>147</v>
      </c>
      <c r="W44" s="43">
        <f t="shared" si="49"/>
        <v>515</v>
      </c>
      <c r="X44" s="43">
        <f t="shared" si="50"/>
        <v>154</v>
      </c>
      <c r="Y44" s="43">
        <f t="shared" si="51"/>
        <v>539</v>
      </c>
      <c r="Z44" s="43">
        <f t="shared" si="52"/>
        <v>161</v>
      </c>
      <c r="AA44" s="43">
        <f t="shared" si="53"/>
        <v>563</v>
      </c>
      <c r="AB44" s="43">
        <f t="shared" si="54"/>
        <v>168</v>
      </c>
      <c r="AC44" s="45">
        <f t="shared" si="55"/>
        <v>587</v>
      </c>
    </row>
    <row r="45" spans="1:29" s="46" customFormat="1" ht="11.15" customHeight="1">
      <c r="A45" s="42">
        <v>6</v>
      </c>
      <c r="B45" s="43">
        <f t="shared" si="28"/>
        <v>111</v>
      </c>
      <c r="C45" s="43">
        <f t="shared" si="29"/>
        <v>388</v>
      </c>
      <c r="D45" s="43">
        <f t="shared" si="30"/>
        <v>117</v>
      </c>
      <c r="E45" s="43">
        <f t="shared" si="31"/>
        <v>407</v>
      </c>
      <c r="F45" s="43">
        <f t="shared" si="32"/>
        <v>121</v>
      </c>
      <c r="G45" s="43">
        <f t="shared" si="33"/>
        <v>425</v>
      </c>
      <c r="H45" s="43">
        <f t="shared" si="34"/>
        <v>127</v>
      </c>
      <c r="I45" s="43">
        <f t="shared" si="35"/>
        <v>443</v>
      </c>
      <c r="J45" s="43">
        <f t="shared" si="36"/>
        <v>133</v>
      </c>
      <c r="K45" s="43">
        <f t="shared" si="37"/>
        <v>466</v>
      </c>
      <c r="L45" s="43">
        <f t="shared" si="38"/>
        <v>140</v>
      </c>
      <c r="M45" s="43">
        <f t="shared" si="39"/>
        <v>490</v>
      </c>
      <c r="N45" s="43">
        <f t="shared" si="40"/>
        <v>146</v>
      </c>
      <c r="O45" s="43">
        <f t="shared" si="41"/>
        <v>513</v>
      </c>
      <c r="P45" s="43">
        <f t="shared" si="42"/>
        <v>153</v>
      </c>
      <c r="Q45" s="43">
        <f t="shared" si="43"/>
        <v>536</v>
      </c>
      <c r="R45" s="43">
        <f t="shared" si="44"/>
        <v>160</v>
      </c>
      <c r="S45" s="43">
        <f t="shared" si="45"/>
        <v>559</v>
      </c>
      <c r="T45" s="43">
        <f t="shared" si="46"/>
        <v>168</v>
      </c>
      <c r="U45" s="43">
        <f t="shared" si="47"/>
        <v>588</v>
      </c>
      <c r="V45" s="43">
        <f t="shared" si="48"/>
        <v>176</v>
      </c>
      <c r="W45" s="43">
        <f t="shared" si="49"/>
        <v>617</v>
      </c>
      <c r="X45" s="43">
        <f t="shared" si="50"/>
        <v>185</v>
      </c>
      <c r="Y45" s="43">
        <f t="shared" si="51"/>
        <v>647</v>
      </c>
      <c r="Z45" s="43">
        <f t="shared" si="52"/>
        <v>194</v>
      </c>
      <c r="AA45" s="43">
        <f t="shared" si="53"/>
        <v>676</v>
      </c>
      <c r="AB45" s="43">
        <f t="shared" si="54"/>
        <v>201</v>
      </c>
      <c r="AC45" s="45">
        <f t="shared" si="55"/>
        <v>705</v>
      </c>
    </row>
    <row r="46" spans="1:29" s="46" customFormat="1" ht="11.15" customHeight="1">
      <c r="A46" s="42">
        <v>7</v>
      </c>
      <c r="B46" s="43">
        <f t="shared" si="28"/>
        <v>130</v>
      </c>
      <c r="C46" s="43">
        <f t="shared" si="29"/>
        <v>453</v>
      </c>
      <c r="D46" s="43">
        <f t="shared" si="30"/>
        <v>135</v>
      </c>
      <c r="E46" s="43">
        <f t="shared" si="31"/>
        <v>474</v>
      </c>
      <c r="F46" s="43">
        <f t="shared" si="32"/>
        <v>142</v>
      </c>
      <c r="G46" s="43">
        <f t="shared" si="33"/>
        <v>496</v>
      </c>
      <c r="H46" s="43">
        <f t="shared" si="34"/>
        <v>147</v>
      </c>
      <c r="I46" s="43">
        <f t="shared" si="35"/>
        <v>517</v>
      </c>
      <c r="J46" s="43">
        <f t="shared" si="36"/>
        <v>155</v>
      </c>
      <c r="K46" s="43">
        <f t="shared" si="37"/>
        <v>544</v>
      </c>
      <c r="L46" s="43">
        <f t="shared" si="38"/>
        <v>163</v>
      </c>
      <c r="M46" s="43">
        <f t="shared" si="39"/>
        <v>571</v>
      </c>
      <c r="N46" s="43">
        <f t="shared" si="40"/>
        <v>171</v>
      </c>
      <c r="O46" s="43">
        <f t="shared" si="41"/>
        <v>598</v>
      </c>
      <c r="P46" s="43">
        <f t="shared" si="42"/>
        <v>178</v>
      </c>
      <c r="Q46" s="43">
        <f t="shared" si="43"/>
        <v>625</v>
      </c>
      <c r="R46" s="43">
        <f t="shared" si="44"/>
        <v>186</v>
      </c>
      <c r="S46" s="43">
        <f t="shared" si="45"/>
        <v>652</v>
      </c>
      <c r="T46" s="43">
        <f t="shared" si="46"/>
        <v>196</v>
      </c>
      <c r="U46" s="43">
        <f t="shared" si="47"/>
        <v>686</v>
      </c>
      <c r="V46" s="43">
        <f t="shared" si="48"/>
        <v>206</v>
      </c>
      <c r="W46" s="43">
        <f t="shared" si="49"/>
        <v>720</v>
      </c>
      <c r="X46" s="43">
        <f t="shared" si="50"/>
        <v>216</v>
      </c>
      <c r="Y46" s="43">
        <f t="shared" si="51"/>
        <v>755</v>
      </c>
      <c r="Z46" s="43">
        <f t="shared" si="52"/>
        <v>225</v>
      </c>
      <c r="AA46" s="43">
        <f t="shared" si="53"/>
        <v>789</v>
      </c>
      <c r="AB46" s="43">
        <f t="shared" si="54"/>
        <v>235</v>
      </c>
      <c r="AC46" s="45">
        <f t="shared" si="55"/>
        <v>823</v>
      </c>
    </row>
    <row r="47" spans="1:29" s="46" customFormat="1" ht="11.15" customHeight="1">
      <c r="A47" s="42">
        <v>8</v>
      </c>
      <c r="B47" s="43">
        <f t="shared" si="28"/>
        <v>147</v>
      </c>
      <c r="C47" s="43">
        <f t="shared" si="29"/>
        <v>517</v>
      </c>
      <c r="D47" s="43">
        <f t="shared" si="30"/>
        <v>155</v>
      </c>
      <c r="E47" s="43">
        <f t="shared" si="31"/>
        <v>542</v>
      </c>
      <c r="F47" s="43">
        <f t="shared" si="32"/>
        <v>162</v>
      </c>
      <c r="G47" s="43">
        <f t="shared" si="33"/>
        <v>567</v>
      </c>
      <c r="H47" s="43">
        <f t="shared" si="34"/>
        <v>169</v>
      </c>
      <c r="I47" s="43">
        <f t="shared" si="35"/>
        <v>592</v>
      </c>
      <c r="J47" s="43">
        <f t="shared" si="36"/>
        <v>178</v>
      </c>
      <c r="K47" s="43">
        <f t="shared" si="37"/>
        <v>623</v>
      </c>
      <c r="L47" s="43">
        <f t="shared" si="38"/>
        <v>187</v>
      </c>
      <c r="M47" s="43">
        <f t="shared" si="39"/>
        <v>653</v>
      </c>
      <c r="N47" s="43">
        <f t="shared" si="40"/>
        <v>196</v>
      </c>
      <c r="O47" s="43">
        <f t="shared" si="41"/>
        <v>684</v>
      </c>
      <c r="P47" s="43">
        <f t="shared" si="42"/>
        <v>205</v>
      </c>
      <c r="Q47" s="43">
        <f t="shared" si="43"/>
        <v>715</v>
      </c>
      <c r="R47" s="43">
        <f t="shared" si="44"/>
        <v>213</v>
      </c>
      <c r="S47" s="43">
        <f t="shared" si="45"/>
        <v>746</v>
      </c>
      <c r="T47" s="43">
        <f t="shared" si="46"/>
        <v>224</v>
      </c>
      <c r="U47" s="43">
        <f t="shared" si="47"/>
        <v>784</v>
      </c>
      <c r="V47" s="43">
        <f t="shared" si="48"/>
        <v>235</v>
      </c>
      <c r="W47" s="43">
        <f t="shared" si="49"/>
        <v>824</v>
      </c>
      <c r="X47" s="43">
        <f t="shared" si="50"/>
        <v>246</v>
      </c>
      <c r="Y47" s="43">
        <f t="shared" si="51"/>
        <v>862</v>
      </c>
      <c r="Z47" s="43">
        <f t="shared" si="52"/>
        <v>257</v>
      </c>
      <c r="AA47" s="43">
        <f t="shared" si="53"/>
        <v>901</v>
      </c>
      <c r="AB47" s="43">
        <f t="shared" si="54"/>
        <v>268</v>
      </c>
      <c r="AC47" s="45">
        <f t="shared" si="55"/>
        <v>940</v>
      </c>
    </row>
    <row r="48" spans="1:29" s="46" customFormat="1" ht="11.15" customHeight="1">
      <c r="A48" s="42">
        <v>9</v>
      </c>
      <c r="B48" s="43">
        <f t="shared" si="28"/>
        <v>166</v>
      </c>
      <c r="C48" s="43">
        <f t="shared" si="29"/>
        <v>582</v>
      </c>
      <c r="D48" s="43">
        <f t="shared" si="30"/>
        <v>174</v>
      </c>
      <c r="E48" s="43">
        <f t="shared" si="31"/>
        <v>609</v>
      </c>
      <c r="F48" s="43">
        <f t="shared" si="32"/>
        <v>183</v>
      </c>
      <c r="G48" s="43">
        <f t="shared" si="33"/>
        <v>638</v>
      </c>
      <c r="H48" s="43">
        <f t="shared" si="34"/>
        <v>190</v>
      </c>
      <c r="I48" s="43">
        <f t="shared" si="35"/>
        <v>665</v>
      </c>
      <c r="J48" s="43">
        <f t="shared" si="36"/>
        <v>200</v>
      </c>
      <c r="K48" s="43">
        <f t="shared" si="37"/>
        <v>700</v>
      </c>
      <c r="L48" s="43">
        <f t="shared" si="38"/>
        <v>210</v>
      </c>
      <c r="M48" s="43">
        <f t="shared" si="39"/>
        <v>735</v>
      </c>
      <c r="N48" s="43">
        <f t="shared" si="40"/>
        <v>220</v>
      </c>
      <c r="O48" s="43">
        <f t="shared" si="41"/>
        <v>769</v>
      </c>
      <c r="P48" s="43">
        <f t="shared" si="42"/>
        <v>230</v>
      </c>
      <c r="Q48" s="43">
        <f t="shared" si="43"/>
        <v>804</v>
      </c>
      <c r="R48" s="43">
        <f t="shared" si="44"/>
        <v>240</v>
      </c>
      <c r="S48" s="43">
        <f t="shared" si="45"/>
        <v>838</v>
      </c>
      <c r="T48" s="43">
        <f t="shared" si="46"/>
        <v>252</v>
      </c>
      <c r="U48" s="43">
        <f t="shared" si="47"/>
        <v>882</v>
      </c>
      <c r="V48" s="43">
        <f t="shared" si="48"/>
        <v>265</v>
      </c>
      <c r="W48" s="43">
        <f t="shared" si="49"/>
        <v>926</v>
      </c>
      <c r="X48" s="43">
        <f t="shared" si="50"/>
        <v>277</v>
      </c>
      <c r="Y48" s="43">
        <f t="shared" si="51"/>
        <v>970</v>
      </c>
      <c r="Z48" s="43">
        <f t="shared" si="52"/>
        <v>289</v>
      </c>
      <c r="AA48" s="43">
        <f t="shared" si="53"/>
        <v>1014</v>
      </c>
      <c r="AB48" s="43">
        <f t="shared" si="54"/>
        <v>302</v>
      </c>
      <c r="AC48" s="45">
        <f t="shared" si="55"/>
        <v>1058</v>
      </c>
    </row>
    <row r="49" spans="1:29" s="46" customFormat="1" ht="11.15" customHeight="1">
      <c r="A49" s="42">
        <v>10</v>
      </c>
      <c r="B49" s="43">
        <f t="shared" si="28"/>
        <v>185</v>
      </c>
      <c r="C49" s="43">
        <f t="shared" si="29"/>
        <v>647</v>
      </c>
      <c r="D49" s="43">
        <f t="shared" si="30"/>
        <v>194</v>
      </c>
      <c r="E49" s="43">
        <f t="shared" si="31"/>
        <v>678</v>
      </c>
      <c r="F49" s="43">
        <f t="shared" si="32"/>
        <v>202</v>
      </c>
      <c r="G49" s="43">
        <f t="shared" si="33"/>
        <v>708</v>
      </c>
      <c r="H49" s="43">
        <f t="shared" si="34"/>
        <v>211</v>
      </c>
      <c r="I49" s="43">
        <f t="shared" si="35"/>
        <v>739</v>
      </c>
      <c r="J49" s="43">
        <f t="shared" si="36"/>
        <v>222</v>
      </c>
      <c r="K49" s="43">
        <f t="shared" si="37"/>
        <v>778</v>
      </c>
      <c r="L49" s="43">
        <f t="shared" si="38"/>
        <v>233</v>
      </c>
      <c r="M49" s="43">
        <f t="shared" si="39"/>
        <v>816</v>
      </c>
      <c r="N49" s="43">
        <f t="shared" si="40"/>
        <v>244</v>
      </c>
      <c r="O49" s="43">
        <f t="shared" si="41"/>
        <v>855</v>
      </c>
      <c r="P49" s="43">
        <f t="shared" si="42"/>
        <v>255</v>
      </c>
      <c r="Q49" s="43">
        <f t="shared" si="43"/>
        <v>893</v>
      </c>
      <c r="R49" s="43">
        <f t="shared" si="44"/>
        <v>266</v>
      </c>
      <c r="S49" s="43">
        <f t="shared" si="45"/>
        <v>932</v>
      </c>
      <c r="T49" s="43">
        <f t="shared" si="46"/>
        <v>280</v>
      </c>
      <c r="U49" s="43">
        <f t="shared" si="47"/>
        <v>980</v>
      </c>
      <c r="V49" s="43">
        <f t="shared" si="48"/>
        <v>294</v>
      </c>
      <c r="W49" s="43">
        <f t="shared" si="49"/>
        <v>1030</v>
      </c>
      <c r="X49" s="43">
        <f t="shared" si="50"/>
        <v>308</v>
      </c>
      <c r="Y49" s="43">
        <f t="shared" si="51"/>
        <v>1078</v>
      </c>
      <c r="Z49" s="43">
        <f t="shared" si="52"/>
        <v>322</v>
      </c>
      <c r="AA49" s="43">
        <f t="shared" si="53"/>
        <v>1126</v>
      </c>
      <c r="AB49" s="43">
        <f t="shared" si="54"/>
        <v>336</v>
      </c>
      <c r="AC49" s="45">
        <f t="shared" si="55"/>
        <v>1176</v>
      </c>
    </row>
    <row r="50" spans="1:29" s="46" customFormat="1" ht="11.15" customHeight="1">
      <c r="A50" s="42">
        <v>11</v>
      </c>
      <c r="B50" s="43">
        <f t="shared" si="28"/>
        <v>203</v>
      </c>
      <c r="C50" s="43">
        <f t="shared" si="29"/>
        <v>712</v>
      </c>
      <c r="D50" s="43">
        <f t="shared" si="30"/>
        <v>213</v>
      </c>
      <c r="E50" s="43">
        <f t="shared" si="31"/>
        <v>746</v>
      </c>
      <c r="F50" s="43">
        <f t="shared" si="32"/>
        <v>222</v>
      </c>
      <c r="G50" s="43">
        <f t="shared" si="33"/>
        <v>779</v>
      </c>
      <c r="H50" s="43">
        <f t="shared" si="34"/>
        <v>232</v>
      </c>
      <c r="I50" s="43">
        <f t="shared" si="35"/>
        <v>813</v>
      </c>
      <c r="J50" s="43">
        <f t="shared" si="36"/>
        <v>244</v>
      </c>
      <c r="K50" s="43">
        <f t="shared" si="37"/>
        <v>856</v>
      </c>
      <c r="L50" s="43">
        <f t="shared" si="38"/>
        <v>256</v>
      </c>
      <c r="M50" s="43">
        <f t="shared" si="39"/>
        <v>898</v>
      </c>
      <c r="N50" s="43">
        <f t="shared" si="40"/>
        <v>268</v>
      </c>
      <c r="O50" s="43">
        <f t="shared" si="41"/>
        <v>940</v>
      </c>
      <c r="P50" s="43">
        <f t="shared" si="42"/>
        <v>281</v>
      </c>
      <c r="Q50" s="43">
        <f t="shared" si="43"/>
        <v>982</v>
      </c>
      <c r="R50" s="43">
        <f t="shared" si="44"/>
        <v>293</v>
      </c>
      <c r="S50" s="43">
        <f t="shared" si="45"/>
        <v>1025</v>
      </c>
      <c r="T50" s="43">
        <f t="shared" si="46"/>
        <v>308</v>
      </c>
      <c r="U50" s="43">
        <f t="shared" si="47"/>
        <v>1078</v>
      </c>
      <c r="V50" s="43">
        <f t="shared" si="48"/>
        <v>323</v>
      </c>
      <c r="W50" s="43">
        <f t="shared" si="49"/>
        <v>1132</v>
      </c>
      <c r="X50" s="43">
        <f t="shared" si="50"/>
        <v>339</v>
      </c>
      <c r="Y50" s="43">
        <f t="shared" si="51"/>
        <v>1186</v>
      </c>
      <c r="Z50" s="43">
        <f t="shared" si="52"/>
        <v>354</v>
      </c>
      <c r="AA50" s="43">
        <f t="shared" si="53"/>
        <v>1240</v>
      </c>
      <c r="AB50" s="43">
        <f t="shared" si="54"/>
        <v>370</v>
      </c>
      <c r="AC50" s="45">
        <f t="shared" si="55"/>
        <v>1294</v>
      </c>
    </row>
    <row r="51" spans="1:29" s="46" customFormat="1" ht="11.15" customHeight="1">
      <c r="A51" s="42">
        <v>12</v>
      </c>
      <c r="B51" s="43">
        <f t="shared" si="28"/>
        <v>222</v>
      </c>
      <c r="C51" s="43">
        <f t="shared" si="29"/>
        <v>777</v>
      </c>
      <c r="D51" s="43">
        <f t="shared" si="30"/>
        <v>232</v>
      </c>
      <c r="E51" s="43">
        <f t="shared" si="31"/>
        <v>813</v>
      </c>
      <c r="F51" s="43">
        <f t="shared" si="32"/>
        <v>243</v>
      </c>
      <c r="G51" s="43">
        <f t="shared" si="33"/>
        <v>850</v>
      </c>
      <c r="H51" s="43">
        <f t="shared" si="34"/>
        <v>253</v>
      </c>
      <c r="I51" s="43">
        <f t="shared" si="35"/>
        <v>887</v>
      </c>
      <c r="J51" s="43">
        <f t="shared" si="36"/>
        <v>266</v>
      </c>
      <c r="K51" s="43">
        <f t="shared" si="37"/>
        <v>933</v>
      </c>
      <c r="L51" s="43">
        <f t="shared" si="38"/>
        <v>279</v>
      </c>
      <c r="M51" s="43">
        <f t="shared" si="39"/>
        <v>979</v>
      </c>
      <c r="N51" s="43">
        <f t="shared" si="40"/>
        <v>293</v>
      </c>
      <c r="O51" s="43">
        <f t="shared" si="41"/>
        <v>1025</v>
      </c>
      <c r="P51" s="43">
        <f t="shared" si="42"/>
        <v>306</v>
      </c>
      <c r="Q51" s="43">
        <f t="shared" si="43"/>
        <v>1071</v>
      </c>
      <c r="R51" s="43">
        <f t="shared" si="44"/>
        <v>319</v>
      </c>
      <c r="S51" s="43">
        <f t="shared" si="45"/>
        <v>1118</v>
      </c>
      <c r="T51" s="43">
        <f t="shared" si="46"/>
        <v>337</v>
      </c>
      <c r="U51" s="43">
        <f t="shared" si="47"/>
        <v>1177</v>
      </c>
      <c r="V51" s="43">
        <f t="shared" si="48"/>
        <v>353</v>
      </c>
      <c r="W51" s="43">
        <f t="shared" si="49"/>
        <v>1235</v>
      </c>
      <c r="X51" s="43">
        <f t="shared" si="50"/>
        <v>370</v>
      </c>
      <c r="Y51" s="43">
        <f t="shared" si="51"/>
        <v>1294</v>
      </c>
      <c r="Z51" s="43">
        <f t="shared" si="52"/>
        <v>386</v>
      </c>
      <c r="AA51" s="43">
        <f t="shared" si="53"/>
        <v>1352</v>
      </c>
      <c r="AB51" s="43">
        <f t="shared" si="54"/>
        <v>403</v>
      </c>
      <c r="AC51" s="45">
        <f t="shared" si="55"/>
        <v>1410</v>
      </c>
    </row>
    <row r="52" spans="1:29" s="46" customFormat="1" ht="11.15" customHeight="1">
      <c r="A52" s="42">
        <v>13</v>
      </c>
      <c r="B52" s="43">
        <f t="shared" si="28"/>
        <v>240</v>
      </c>
      <c r="C52" s="43">
        <f t="shared" si="29"/>
        <v>840</v>
      </c>
      <c r="D52" s="43">
        <f t="shared" si="30"/>
        <v>252</v>
      </c>
      <c r="E52" s="43">
        <f t="shared" si="31"/>
        <v>881</v>
      </c>
      <c r="F52" s="43">
        <f t="shared" si="32"/>
        <v>263</v>
      </c>
      <c r="G52" s="43">
        <f t="shared" si="33"/>
        <v>921</v>
      </c>
      <c r="H52" s="43">
        <f t="shared" si="34"/>
        <v>275</v>
      </c>
      <c r="I52" s="43">
        <f t="shared" si="35"/>
        <v>961</v>
      </c>
      <c r="J52" s="43">
        <f t="shared" si="36"/>
        <v>289</v>
      </c>
      <c r="K52" s="43">
        <f t="shared" si="37"/>
        <v>1011</v>
      </c>
      <c r="L52" s="43">
        <f t="shared" si="38"/>
        <v>304</v>
      </c>
      <c r="M52" s="43">
        <f t="shared" si="39"/>
        <v>1061</v>
      </c>
      <c r="N52" s="43">
        <f t="shared" si="40"/>
        <v>318</v>
      </c>
      <c r="O52" s="43">
        <f t="shared" si="41"/>
        <v>1111</v>
      </c>
      <c r="P52" s="43">
        <f t="shared" si="42"/>
        <v>332</v>
      </c>
      <c r="Q52" s="43">
        <f t="shared" si="43"/>
        <v>1162</v>
      </c>
      <c r="R52" s="43">
        <f t="shared" si="44"/>
        <v>346</v>
      </c>
      <c r="S52" s="43">
        <f t="shared" si="45"/>
        <v>1211</v>
      </c>
      <c r="T52" s="43">
        <f t="shared" si="46"/>
        <v>364</v>
      </c>
      <c r="U52" s="43">
        <f t="shared" si="47"/>
        <v>1275</v>
      </c>
      <c r="V52" s="43">
        <f t="shared" si="48"/>
        <v>383</v>
      </c>
      <c r="W52" s="43">
        <f t="shared" si="49"/>
        <v>1338</v>
      </c>
      <c r="X52" s="43">
        <f t="shared" si="50"/>
        <v>400</v>
      </c>
      <c r="Y52" s="43">
        <f t="shared" si="51"/>
        <v>1401</v>
      </c>
      <c r="Z52" s="43">
        <f t="shared" si="52"/>
        <v>418</v>
      </c>
      <c r="AA52" s="43">
        <f t="shared" si="53"/>
        <v>1465</v>
      </c>
      <c r="AB52" s="43">
        <f t="shared" si="54"/>
        <v>437</v>
      </c>
      <c r="AC52" s="45">
        <f t="shared" si="55"/>
        <v>1528</v>
      </c>
    </row>
    <row r="53" spans="1:29" s="46" customFormat="1" ht="11.15" customHeight="1">
      <c r="A53" s="42">
        <v>14</v>
      </c>
      <c r="B53" s="43">
        <f t="shared" si="28"/>
        <v>259</v>
      </c>
      <c r="C53" s="43">
        <f t="shared" si="29"/>
        <v>905</v>
      </c>
      <c r="D53" s="43">
        <f t="shared" si="30"/>
        <v>271</v>
      </c>
      <c r="E53" s="43">
        <f t="shared" si="31"/>
        <v>948</v>
      </c>
      <c r="F53" s="43">
        <f t="shared" si="32"/>
        <v>284</v>
      </c>
      <c r="G53" s="43">
        <f t="shared" si="33"/>
        <v>992</v>
      </c>
      <c r="H53" s="43">
        <f t="shared" si="34"/>
        <v>296</v>
      </c>
      <c r="I53" s="43">
        <f t="shared" si="35"/>
        <v>1035</v>
      </c>
      <c r="J53" s="43">
        <f t="shared" si="36"/>
        <v>311</v>
      </c>
      <c r="K53" s="43">
        <f t="shared" si="37"/>
        <v>1089</v>
      </c>
      <c r="L53" s="43">
        <f t="shared" si="38"/>
        <v>327</v>
      </c>
      <c r="M53" s="43">
        <f t="shared" si="39"/>
        <v>1143</v>
      </c>
      <c r="N53" s="43">
        <f t="shared" si="40"/>
        <v>342</v>
      </c>
      <c r="O53" s="43">
        <f t="shared" si="41"/>
        <v>1197</v>
      </c>
      <c r="P53" s="43">
        <f t="shared" si="42"/>
        <v>357</v>
      </c>
      <c r="Q53" s="43">
        <f t="shared" si="43"/>
        <v>1251</v>
      </c>
      <c r="R53" s="43">
        <f t="shared" si="44"/>
        <v>373</v>
      </c>
      <c r="S53" s="43">
        <f t="shared" si="45"/>
        <v>1305</v>
      </c>
      <c r="T53" s="43">
        <f t="shared" si="46"/>
        <v>393</v>
      </c>
      <c r="U53" s="43">
        <f t="shared" si="47"/>
        <v>1373</v>
      </c>
      <c r="V53" s="43">
        <f t="shared" si="48"/>
        <v>411</v>
      </c>
      <c r="W53" s="43">
        <f t="shared" si="49"/>
        <v>1441</v>
      </c>
      <c r="X53" s="43">
        <f t="shared" si="50"/>
        <v>431</v>
      </c>
      <c r="Y53" s="43">
        <f t="shared" si="51"/>
        <v>1509</v>
      </c>
      <c r="Z53" s="43">
        <f t="shared" si="52"/>
        <v>451</v>
      </c>
      <c r="AA53" s="43">
        <f t="shared" si="53"/>
        <v>1577</v>
      </c>
      <c r="AB53" s="43">
        <f t="shared" si="54"/>
        <v>470</v>
      </c>
      <c r="AC53" s="45">
        <f t="shared" si="55"/>
        <v>1646</v>
      </c>
    </row>
    <row r="54" spans="1:29" s="46" customFormat="1" ht="11.15" customHeight="1">
      <c r="A54" s="42">
        <v>15</v>
      </c>
      <c r="B54" s="43">
        <f t="shared" si="28"/>
        <v>277</v>
      </c>
      <c r="C54" s="43">
        <f t="shared" si="29"/>
        <v>970</v>
      </c>
      <c r="D54" s="43">
        <f t="shared" si="30"/>
        <v>290</v>
      </c>
      <c r="E54" s="43">
        <f t="shared" si="31"/>
        <v>1016</v>
      </c>
      <c r="F54" s="43">
        <f t="shared" si="32"/>
        <v>304</v>
      </c>
      <c r="G54" s="43">
        <f t="shared" si="33"/>
        <v>1063</v>
      </c>
      <c r="H54" s="43">
        <f t="shared" si="34"/>
        <v>317</v>
      </c>
      <c r="I54" s="43">
        <f t="shared" si="35"/>
        <v>1109</v>
      </c>
      <c r="J54" s="43">
        <f t="shared" si="36"/>
        <v>333</v>
      </c>
      <c r="K54" s="43">
        <f t="shared" si="37"/>
        <v>1167</v>
      </c>
      <c r="L54" s="43">
        <f t="shared" si="38"/>
        <v>350</v>
      </c>
      <c r="M54" s="43">
        <f t="shared" si="39"/>
        <v>1224</v>
      </c>
      <c r="N54" s="43">
        <f t="shared" si="40"/>
        <v>366</v>
      </c>
      <c r="O54" s="43">
        <f t="shared" si="41"/>
        <v>1283</v>
      </c>
      <c r="P54" s="43">
        <f t="shared" si="42"/>
        <v>383</v>
      </c>
      <c r="Q54" s="43">
        <f t="shared" si="43"/>
        <v>1340</v>
      </c>
      <c r="R54" s="43">
        <f t="shared" si="44"/>
        <v>399</v>
      </c>
      <c r="S54" s="43">
        <f t="shared" si="45"/>
        <v>1398</v>
      </c>
      <c r="T54" s="43">
        <f t="shared" si="46"/>
        <v>420</v>
      </c>
      <c r="U54" s="43">
        <f t="shared" si="47"/>
        <v>1471</v>
      </c>
      <c r="V54" s="43">
        <f t="shared" si="48"/>
        <v>441</v>
      </c>
      <c r="W54" s="43">
        <f t="shared" si="49"/>
        <v>1544</v>
      </c>
      <c r="X54" s="43">
        <f t="shared" si="50"/>
        <v>462</v>
      </c>
      <c r="Y54" s="43">
        <f t="shared" si="51"/>
        <v>1617</v>
      </c>
      <c r="Z54" s="43">
        <f t="shared" si="52"/>
        <v>483</v>
      </c>
      <c r="AA54" s="43">
        <f t="shared" si="53"/>
        <v>1691</v>
      </c>
      <c r="AB54" s="43">
        <f t="shared" si="54"/>
        <v>504</v>
      </c>
      <c r="AC54" s="45">
        <f t="shared" si="55"/>
        <v>1763</v>
      </c>
    </row>
    <row r="55" spans="1:29" s="46" customFormat="1" ht="11.15" customHeight="1">
      <c r="A55" s="42">
        <v>16</v>
      </c>
      <c r="B55" s="43">
        <f t="shared" si="28"/>
        <v>296</v>
      </c>
      <c r="C55" s="43">
        <f t="shared" si="29"/>
        <v>1035</v>
      </c>
      <c r="D55" s="43">
        <f t="shared" si="30"/>
        <v>310</v>
      </c>
      <c r="E55" s="43">
        <f t="shared" si="31"/>
        <v>1085</v>
      </c>
      <c r="F55" s="43">
        <f t="shared" si="32"/>
        <v>323</v>
      </c>
      <c r="G55" s="43">
        <f t="shared" si="33"/>
        <v>1133</v>
      </c>
      <c r="H55" s="43">
        <f t="shared" si="34"/>
        <v>338</v>
      </c>
      <c r="I55" s="43">
        <f t="shared" si="35"/>
        <v>1183</v>
      </c>
      <c r="J55" s="43">
        <f t="shared" si="36"/>
        <v>355</v>
      </c>
      <c r="K55" s="43">
        <f t="shared" si="37"/>
        <v>1244</v>
      </c>
      <c r="L55" s="43">
        <f t="shared" si="38"/>
        <v>373</v>
      </c>
      <c r="M55" s="43">
        <f t="shared" si="39"/>
        <v>1306</v>
      </c>
      <c r="N55" s="43">
        <f t="shared" si="40"/>
        <v>391</v>
      </c>
      <c r="O55" s="43">
        <f t="shared" si="41"/>
        <v>1367</v>
      </c>
      <c r="P55" s="43">
        <f t="shared" si="42"/>
        <v>408</v>
      </c>
      <c r="Q55" s="43">
        <f t="shared" si="43"/>
        <v>1429</v>
      </c>
      <c r="R55" s="43">
        <f t="shared" si="44"/>
        <v>426</v>
      </c>
      <c r="S55" s="43">
        <f t="shared" si="45"/>
        <v>1491</v>
      </c>
      <c r="T55" s="43">
        <f t="shared" si="46"/>
        <v>448</v>
      </c>
      <c r="U55" s="43">
        <f t="shared" si="47"/>
        <v>1569</v>
      </c>
      <c r="V55" s="43">
        <f t="shared" si="48"/>
        <v>471</v>
      </c>
      <c r="W55" s="43">
        <f t="shared" si="49"/>
        <v>1647</v>
      </c>
      <c r="X55" s="43">
        <f t="shared" si="50"/>
        <v>493</v>
      </c>
      <c r="Y55" s="43">
        <f t="shared" si="51"/>
        <v>1725</v>
      </c>
      <c r="Z55" s="43">
        <f t="shared" si="52"/>
        <v>515</v>
      </c>
      <c r="AA55" s="43">
        <f t="shared" si="53"/>
        <v>1803</v>
      </c>
      <c r="AB55" s="43">
        <f t="shared" si="54"/>
        <v>538</v>
      </c>
      <c r="AC55" s="45">
        <f t="shared" si="55"/>
        <v>1881</v>
      </c>
    </row>
    <row r="56" spans="1:29" s="46" customFormat="1" ht="11.15" customHeight="1">
      <c r="A56" s="42">
        <v>17</v>
      </c>
      <c r="B56" s="43">
        <f t="shared" si="28"/>
        <v>315</v>
      </c>
      <c r="C56" s="43">
        <f t="shared" si="29"/>
        <v>1100</v>
      </c>
      <c r="D56" s="43">
        <f t="shared" si="30"/>
        <v>329</v>
      </c>
      <c r="E56" s="43">
        <f t="shared" si="31"/>
        <v>1152</v>
      </c>
      <c r="F56" s="43">
        <f t="shared" si="32"/>
        <v>344</v>
      </c>
      <c r="G56" s="43">
        <f t="shared" si="33"/>
        <v>1204</v>
      </c>
      <c r="H56" s="43">
        <f t="shared" si="34"/>
        <v>359</v>
      </c>
      <c r="I56" s="43">
        <f t="shared" si="35"/>
        <v>1256</v>
      </c>
      <c r="J56" s="43">
        <f t="shared" si="36"/>
        <v>377</v>
      </c>
      <c r="K56" s="43">
        <f t="shared" si="37"/>
        <v>1322</v>
      </c>
      <c r="L56" s="43">
        <f t="shared" si="38"/>
        <v>396</v>
      </c>
      <c r="M56" s="43">
        <f t="shared" si="39"/>
        <v>1387</v>
      </c>
      <c r="N56" s="43">
        <f t="shared" si="40"/>
        <v>415</v>
      </c>
      <c r="O56" s="43">
        <f t="shared" si="41"/>
        <v>1453</v>
      </c>
      <c r="P56" s="43">
        <f t="shared" si="42"/>
        <v>433</v>
      </c>
      <c r="Q56" s="43">
        <f t="shared" si="43"/>
        <v>1518</v>
      </c>
      <c r="R56" s="43">
        <f t="shared" si="44"/>
        <v>452</v>
      </c>
      <c r="S56" s="43">
        <f t="shared" si="45"/>
        <v>1584</v>
      </c>
      <c r="T56" s="43">
        <f t="shared" si="46"/>
        <v>476</v>
      </c>
      <c r="U56" s="43">
        <f t="shared" si="47"/>
        <v>1667</v>
      </c>
      <c r="V56" s="43">
        <f t="shared" si="48"/>
        <v>499</v>
      </c>
      <c r="W56" s="43">
        <f t="shared" si="49"/>
        <v>1750</v>
      </c>
      <c r="X56" s="43">
        <f t="shared" si="50"/>
        <v>524</v>
      </c>
      <c r="Y56" s="43">
        <f t="shared" si="51"/>
        <v>1833</v>
      </c>
      <c r="Z56" s="43">
        <f t="shared" si="52"/>
        <v>548</v>
      </c>
      <c r="AA56" s="43">
        <f t="shared" si="53"/>
        <v>1915</v>
      </c>
      <c r="AB56" s="43">
        <f t="shared" si="54"/>
        <v>571</v>
      </c>
      <c r="AC56" s="45">
        <f t="shared" si="55"/>
        <v>1999</v>
      </c>
    </row>
    <row r="57" spans="1:29" s="46" customFormat="1" ht="11.15" customHeight="1">
      <c r="A57" s="42">
        <v>18</v>
      </c>
      <c r="B57" s="43">
        <f t="shared" si="28"/>
        <v>332</v>
      </c>
      <c r="C57" s="43">
        <f t="shared" si="29"/>
        <v>1164</v>
      </c>
      <c r="D57" s="43">
        <f t="shared" si="30"/>
        <v>349</v>
      </c>
      <c r="E57" s="43">
        <f t="shared" si="31"/>
        <v>1220</v>
      </c>
      <c r="F57" s="43">
        <f t="shared" si="32"/>
        <v>364</v>
      </c>
      <c r="G57" s="43">
        <f t="shared" si="33"/>
        <v>1275</v>
      </c>
      <c r="H57" s="43">
        <f t="shared" si="34"/>
        <v>381</v>
      </c>
      <c r="I57" s="43">
        <f t="shared" si="35"/>
        <v>1331</v>
      </c>
      <c r="J57" s="43">
        <f t="shared" si="36"/>
        <v>400</v>
      </c>
      <c r="K57" s="43">
        <f t="shared" si="37"/>
        <v>1400</v>
      </c>
      <c r="L57" s="43">
        <f t="shared" si="38"/>
        <v>420</v>
      </c>
      <c r="M57" s="43">
        <f t="shared" si="39"/>
        <v>1470</v>
      </c>
      <c r="N57" s="43">
        <f t="shared" si="40"/>
        <v>440</v>
      </c>
      <c r="O57" s="43">
        <f t="shared" si="41"/>
        <v>1539</v>
      </c>
      <c r="P57" s="43">
        <f t="shared" si="42"/>
        <v>460</v>
      </c>
      <c r="Q57" s="43">
        <f t="shared" si="43"/>
        <v>1608</v>
      </c>
      <c r="R57" s="43">
        <f t="shared" si="44"/>
        <v>480</v>
      </c>
      <c r="S57" s="43">
        <f t="shared" si="45"/>
        <v>1677</v>
      </c>
      <c r="T57" s="43">
        <f t="shared" si="46"/>
        <v>504</v>
      </c>
      <c r="U57" s="43">
        <f t="shared" si="47"/>
        <v>1764</v>
      </c>
      <c r="V57" s="43">
        <f t="shared" si="48"/>
        <v>529</v>
      </c>
      <c r="W57" s="43">
        <f t="shared" si="49"/>
        <v>1852</v>
      </c>
      <c r="X57" s="43">
        <f t="shared" si="50"/>
        <v>554</v>
      </c>
      <c r="Y57" s="43">
        <f t="shared" si="51"/>
        <v>1940</v>
      </c>
      <c r="Z57" s="43">
        <f t="shared" si="52"/>
        <v>580</v>
      </c>
      <c r="AA57" s="43">
        <f t="shared" si="53"/>
        <v>2028</v>
      </c>
      <c r="AB57" s="43">
        <f t="shared" si="54"/>
        <v>605</v>
      </c>
      <c r="AC57" s="45">
        <f t="shared" si="55"/>
        <v>2116</v>
      </c>
    </row>
    <row r="58" spans="1:29" s="46" customFormat="1" ht="11.15" customHeight="1">
      <c r="A58" s="42">
        <v>19</v>
      </c>
      <c r="B58" s="43">
        <f t="shared" si="28"/>
        <v>351</v>
      </c>
      <c r="C58" s="43">
        <f t="shared" si="29"/>
        <v>1229</v>
      </c>
      <c r="D58" s="43">
        <f t="shared" si="30"/>
        <v>367</v>
      </c>
      <c r="E58" s="43">
        <f t="shared" si="31"/>
        <v>1287</v>
      </c>
      <c r="F58" s="43">
        <f t="shared" si="32"/>
        <v>385</v>
      </c>
      <c r="G58" s="43">
        <f t="shared" si="33"/>
        <v>1346</v>
      </c>
      <c r="H58" s="43">
        <f t="shared" si="34"/>
        <v>401</v>
      </c>
      <c r="I58" s="43">
        <f t="shared" si="35"/>
        <v>1405</v>
      </c>
      <c r="J58" s="43">
        <f t="shared" si="36"/>
        <v>422</v>
      </c>
      <c r="K58" s="43">
        <f t="shared" si="37"/>
        <v>1477</v>
      </c>
      <c r="L58" s="43">
        <f t="shared" si="38"/>
        <v>443</v>
      </c>
      <c r="M58" s="43">
        <f t="shared" si="39"/>
        <v>1551</v>
      </c>
      <c r="N58" s="43">
        <f t="shared" si="40"/>
        <v>464</v>
      </c>
      <c r="O58" s="43">
        <f t="shared" si="41"/>
        <v>1624</v>
      </c>
      <c r="P58" s="43">
        <f t="shared" si="42"/>
        <v>485</v>
      </c>
      <c r="Q58" s="43">
        <f t="shared" si="43"/>
        <v>1697</v>
      </c>
      <c r="R58" s="43">
        <f t="shared" si="44"/>
        <v>506</v>
      </c>
      <c r="S58" s="43">
        <f t="shared" si="45"/>
        <v>1770</v>
      </c>
      <c r="T58" s="43">
        <f t="shared" si="46"/>
        <v>532</v>
      </c>
      <c r="U58" s="43">
        <f t="shared" si="47"/>
        <v>1863</v>
      </c>
      <c r="V58" s="43">
        <f t="shared" si="48"/>
        <v>559</v>
      </c>
      <c r="W58" s="43">
        <f t="shared" si="49"/>
        <v>1956</v>
      </c>
      <c r="X58" s="43">
        <f t="shared" si="50"/>
        <v>585</v>
      </c>
      <c r="Y58" s="43">
        <f t="shared" si="51"/>
        <v>2048</v>
      </c>
      <c r="Z58" s="43">
        <f t="shared" si="52"/>
        <v>612</v>
      </c>
      <c r="AA58" s="43">
        <f t="shared" si="53"/>
        <v>2141</v>
      </c>
      <c r="AB58" s="43">
        <f t="shared" si="54"/>
        <v>638</v>
      </c>
      <c r="AC58" s="45">
        <f t="shared" si="55"/>
        <v>2233</v>
      </c>
    </row>
    <row r="59" spans="1:29" s="46" customFormat="1" ht="11.15" customHeight="1">
      <c r="A59" s="42">
        <v>20</v>
      </c>
      <c r="B59" s="43">
        <f t="shared" si="28"/>
        <v>370</v>
      </c>
      <c r="C59" s="43">
        <f t="shared" si="29"/>
        <v>1294</v>
      </c>
      <c r="D59" s="43">
        <f t="shared" si="30"/>
        <v>387</v>
      </c>
      <c r="E59" s="43">
        <f t="shared" si="31"/>
        <v>1355</v>
      </c>
      <c r="F59" s="43">
        <f t="shared" si="32"/>
        <v>405</v>
      </c>
      <c r="G59" s="43">
        <f t="shared" si="33"/>
        <v>1417</v>
      </c>
      <c r="H59" s="43">
        <f t="shared" si="34"/>
        <v>422</v>
      </c>
      <c r="I59" s="43">
        <f t="shared" si="35"/>
        <v>1478</v>
      </c>
      <c r="J59" s="43">
        <f t="shared" si="36"/>
        <v>444</v>
      </c>
      <c r="K59" s="43">
        <f t="shared" si="37"/>
        <v>1555</v>
      </c>
      <c r="L59" s="43">
        <f t="shared" si="38"/>
        <v>466</v>
      </c>
      <c r="M59" s="43">
        <f t="shared" si="39"/>
        <v>1632</v>
      </c>
      <c r="N59" s="43">
        <f t="shared" si="40"/>
        <v>488</v>
      </c>
      <c r="O59" s="43">
        <f t="shared" si="41"/>
        <v>1709</v>
      </c>
      <c r="P59" s="43">
        <f t="shared" si="42"/>
        <v>510</v>
      </c>
      <c r="Q59" s="43">
        <f t="shared" si="43"/>
        <v>1786</v>
      </c>
      <c r="R59" s="43">
        <f t="shared" si="44"/>
        <v>532</v>
      </c>
      <c r="S59" s="43">
        <f t="shared" si="45"/>
        <v>1863</v>
      </c>
      <c r="T59" s="43">
        <f t="shared" si="46"/>
        <v>560</v>
      </c>
      <c r="U59" s="43">
        <f t="shared" si="47"/>
        <v>1961</v>
      </c>
      <c r="V59" s="43">
        <f t="shared" si="48"/>
        <v>588</v>
      </c>
      <c r="W59" s="43">
        <f t="shared" si="49"/>
        <v>2058</v>
      </c>
      <c r="X59" s="43">
        <f t="shared" si="50"/>
        <v>616</v>
      </c>
      <c r="Y59" s="43">
        <f t="shared" si="51"/>
        <v>2156</v>
      </c>
      <c r="Z59" s="43">
        <f t="shared" si="52"/>
        <v>644</v>
      </c>
      <c r="AA59" s="43">
        <f t="shared" si="53"/>
        <v>2254</v>
      </c>
      <c r="AB59" s="43">
        <f t="shared" si="54"/>
        <v>672</v>
      </c>
      <c r="AC59" s="45">
        <f t="shared" si="55"/>
        <v>2351</v>
      </c>
    </row>
    <row r="60" spans="1:29" s="46" customFormat="1" ht="11.15" customHeight="1">
      <c r="A60" s="42">
        <v>21</v>
      </c>
      <c r="B60" s="43">
        <f t="shared" si="28"/>
        <v>388</v>
      </c>
      <c r="C60" s="43">
        <f t="shared" si="29"/>
        <v>1358</v>
      </c>
      <c r="D60" s="43">
        <f t="shared" si="30"/>
        <v>407</v>
      </c>
      <c r="E60" s="43">
        <f t="shared" si="31"/>
        <v>1423</v>
      </c>
      <c r="F60" s="43">
        <f t="shared" si="32"/>
        <v>425</v>
      </c>
      <c r="G60" s="43">
        <f t="shared" si="33"/>
        <v>1487</v>
      </c>
      <c r="H60" s="43">
        <f t="shared" si="34"/>
        <v>443</v>
      </c>
      <c r="I60" s="43">
        <f t="shared" si="35"/>
        <v>1552</v>
      </c>
      <c r="J60" s="43">
        <f t="shared" si="36"/>
        <v>466</v>
      </c>
      <c r="K60" s="43">
        <f t="shared" si="37"/>
        <v>1633</v>
      </c>
      <c r="L60" s="43">
        <f t="shared" si="38"/>
        <v>490</v>
      </c>
      <c r="M60" s="43">
        <f t="shared" si="39"/>
        <v>1714</v>
      </c>
      <c r="N60" s="43">
        <f t="shared" si="40"/>
        <v>513</v>
      </c>
      <c r="O60" s="43">
        <f t="shared" si="41"/>
        <v>1795</v>
      </c>
      <c r="P60" s="43">
        <f t="shared" si="42"/>
        <v>536</v>
      </c>
      <c r="Q60" s="43">
        <f t="shared" si="43"/>
        <v>1876</v>
      </c>
      <c r="R60" s="43">
        <f t="shared" si="44"/>
        <v>559</v>
      </c>
      <c r="S60" s="43">
        <f t="shared" si="45"/>
        <v>1957</v>
      </c>
      <c r="T60" s="43">
        <f t="shared" si="46"/>
        <v>588</v>
      </c>
      <c r="U60" s="43">
        <f t="shared" si="47"/>
        <v>2059</v>
      </c>
      <c r="V60" s="43">
        <f t="shared" si="48"/>
        <v>617</v>
      </c>
      <c r="W60" s="43">
        <f t="shared" si="49"/>
        <v>2161</v>
      </c>
      <c r="X60" s="43">
        <f t="shared" si="50"/>
        <v>647</v>
      </c>
      <c r="Y60" s="43">
        <f t="shared" si="51"/>
        <v>2264</v>
      </c>
      <c r="Z60" s="43">
        <f t="shared" si="52"/>
        <v>676</v>
      </c>
      <c r="AA60" s="43">
        <f t="shared" si="53"/>
        <v>2366</v>
      </c>
      <c r="AB60" s="43">
        <f t="shared" si="54"/>
        <v>705</v>
      </c>
      <c r="AC60" s="45">
        <f t="shared" si="55"/>
        <v>2468</v>
      </c>
    </row>
    <row r="61" spans="1:29" s="46" customFormat="1" ht="11.15" customHeight="1">
      <c r="A61" s="42">
        <v>22</v>
      </c>
      <c r="B61" s="43">
        <f t="shared" si="28"/>
        <v>407</v>
      </c>
      <c r="C61" s="43">
        <f t="shared" si="29"/>
        <v>1423</v>
      </c>
      <c r="D61" s="43">
        <f t="shared" si="30"/>
        <v>426</v>
      </c>
      <c r="E61" s="43">
        <f t="shared" si="31"/>
        <v>1491</v>
      </c>
      <c r="F61" s="43">
        <f t="shared" si="32"/>
        <v>445</v>
      </c>
      <c r="G61" s="43">
        <f t="shared" si="33"/>
        <v>1559</v>
      </c>
      <c r="H61" s="43">
        <f t="shared" si="34"/>
        <v>464</v>
      </c>
      <c r="I61" s="43">
        <f t="shared" si="35"/>
        <v>1626</v>
      </c>
      <c r="J61" s="43">
        <f t="shared" si="36"/>
        <v>488</v>
      </c>
      <c r="K61" s="43">
        <f t="shared" si="37"/>
        <v>1711</v>
      </c>
      <c r="L61" s="43">
        <f t="shared" si="38"/>
        <v>513</v>
      </c>
      <c r="M61" s="43">
        <f t="shared" si="39"/>
        <v>1795</v>
      </c>
      <c r="N61" s="43">
        <f t="shared" si="40"/>
        <v>537</v>
      </c>
      <c r="O61" s="43">
        <f t="shared" si="41"/>
        <v>1880</v>
      </c>
      <c r="P61" s="43">
        <f t="shared" si="42"/>
        <v>561</v>
      </c>
      <c r="Q61" s="43">
        <f t="shared" si="43"/>
        <v>1965</v>
      </c>
      <c r="R61" s="43">
        <f t="shared" si="44"/>
        <v>585</v>
      </c>
      <c r="S61" s="43">
        <f t="shared" si="45"/>
        <v>2049</v>
      </c>
      <c r="T61" s="43">
        <f t="shared" si="46"/>
        <v>616</v>
      </c>
      <c r="U61" s="43">
        <f t="shared" si="47"/>
        <v>2157</v>
      </c>
      <c r="V61" s="43">
        <f t="shared" si="48"/>
        <v>647</v>
      </c>
      <c r="W61" s="43">
        <f t="shared" si="49"/>
        <v>2264</v>
      </c>
      <c r="X61" s="43">
        <f t="shared" si="50"/>
        <v>678</v>
      </c>
      <c r="Y61" s="43">
        <f t="shared" si="51"/>
        <v>2372</v>
      </c>
      <c r="Z61" s="43">
        <f t="shared" si="52"/>
        <v>708</v>
      </c>
      <c r="AA61" s="43">
        <f t="shared" si="53"/>
        <v>2479</v>
      </c>
      <c r="AB61" s="43">
        <f t="shared" si="54"/>
        <v>739</v>
      </c>
      <c r="AC61" s="45">
        <f t="shared" si="55"/>
        <v>2586</v>
      </c>
    </row>
    <row r="62" spans="1:29" s="46" customFormat="1" ht="11.15" customHeight="1">
      <c r="A62" s="42">
        <v>23</v>
      </c>
      <c r="B62" s="43">
        <f t="shared" si="28"/>
        <v>425</v>
      </c>
      <c r="C62" s="43">
        <f t="shared" si="29"/>
        <v>1487</v>
      </c>
      <c r="D62" s="43">
        <f t="shared" si="30"/>
        <v>445</v>
      </c>
      <c r="E62" s="43">
        <f t="shared" si="31"/>
        <v>1559</v>
      </c>
      <c r="F62" s="43">
        <f t="shared" si="32"/>
        <v>465</v>
      </c>
      <c r="G62" s="43">
        <f t="shared" si="33"/>
        <v>1629</v>
      </c>
      <c r="H62" s="43">
        <f t="shared" si="34"/>
        <v>486</v>
      </c>
      <c r="I62" s="43">
        <f t="shared" si="35"/>
        <v>1701</v>
      </c>
      <c r="J62" s="43">
        <f t="shared" si="36"/>
        <v>511</v>
      </c>
      <c r="K62" s="43">
        <f t="shared" si="37"/>
        <v>1789</v>
      </c>
      <c r="L62" s="43">
        <f t="shared" si="38"/>
        <v>537</v>
      </c>
      <c r="M62" s="43">
        <f t="shared" si="39"/>
        <v>1878</v>
      </c>
      <c r="N62" s="43">
        <f t="shared" si="40"/>
        <v>562</v>
      </c>
      <c r="O62" s="43">
        <f t="shared" si="41"/>
        <v>1966</v>
      </c>
      <c r="P62" s="43">
        <f t="shared" si="42"/>
        <v>587</v>
      </c>
      <c r="Q62" s="43">
        <f t="shared" si="43"/>
        <v>2055</v>
      </c>
      <c r="R62" s="43">
        <f t="shared" si="44"/>
        <v>613</v>
      </c>
      <c r="S62" s="43">
        <f t="shared" si="45"/>
        <v>2143</v>
      </c>
      <c r="T62" s="43">
        <f t="shared" si="46"/>
        <v>645</v>
      </c>
      <c r="U62" s="43">
        <f t="shared" si="47"/>
        <v>2255</v>
      </c>
      <c r="V62" s="43">
        <f t="shared" si="48"/>
        <v>676</v>
      </c>
      <c r="W62" s="43">
        <f t="shared" si="49"/>
        <v>2367</v>
      </c>
      <c r="X62" s="43">
        <f t="shared" si="50"/>
        <v>708</v>
      </c>
      <c r="Y62" s="43">
        <f t="shared" si="51"/>
        <v>2479</v>
      </c>
      <c r="Z62" s="43">
        <f t="shared" si="52"/>
        <v>740</v>
      </c>
      <c r="AA62" s="43">
        <f t="shared" si="53"/>
        <v>2592</v>
      </c>
      <c r="AB62" s="43">
        <f t="shared" si="54"/>
        <v>772</v>
      </c>
      <c r="AC62" s="45">
        <f t="shared" si="55"/>
        <v>2704</v>
      </c>
    </row>
    <row r="63" spans="1:29" s="46" customFormat="1" ht="11.15" customHeight="1">
      <c r="A63" s="42">
        <v>24</v>
      </c>
      <c r="B63" s="43">
        <f t="shared" si="28"/>
        <v>443</v>
      </c>
      <c r="C63" s="43">
        <f t="shared" si="29"/>
        <v>1552</v>
      </c>
      <c r="D63" s="43">
        <f t="shared" si="30"/>
        <v>464</v>
      </c>
      <c r="E63" s="43">
        <f t="shared" si="31"/>
        <v>1626</v>
      </c>
      <c r="F63" s="43">
        <f t="shared" si="32"/>
        <v>486</v>
      </c>
      <c r="G63" s="43">
        <f t="shared" si="33"/>
        <v>1701</v>
      </c>
      <c r="H63" s="43">
        <f t="shared" si="34"/>
        <v>507</v>
      </c>
      <c r="I63" s="43">
        <f t="shared" si="35"/>
        <v>1774</v>
      </c>
      <c r="J63" s="43">
        <f t="shared" si="36"/>
        <v>533</v>
      </c>
      <c r="K63" s="43">
        <f t="shared" si="37"/>
        <v>1867</v>
      </c>
      <c r="L63" s="43">
        <f t="shared" si="38"/>
        <v>560</v>
      </c>
      <c r="M63" s="43">
        <f t="shared" si="39"/>
        <v>1959</v>
      </c>
      <c r="N63" s="43">
        <f t="shared" si="40"/>
        <v>586</v>
      </c>
      <c r="O63" s="43">
        <f t="shared" si="41"/>
        <v>2051</v>
      </c>
      <c r="P63" s="43">
        <f t="shared" si="42"/>
        <v>613</v>
      </c>
      <c r="Q63" s="43">
        <f t="shared" si="43"/>
        <v>2144</v>
      </c>
      <c r="R63" s="43">
        <f t="shared" si="44"/>
        <v>639</v>
      </c>
      <c r="S63" s="43">
        <f t="shared" si="45"/>
        <v>2236</v>
      </c>
      <c r="T63" s="43">
        <f t="shared" si="46"/>
        <v>672</v>
      </c>
      <c r="U63" s="43">
        <f t="shared" si="47"/>
        <v>2353</v>
      </c>
      <c r="V63" s="43">
        <f t="shared" si="48"/>
        <v>706</v>
      </c>
      <c r="W63" s="43">
        <f t="shared" si="49"/>
        <v>2471</v>
      </c>
      <c r="X63" s="43">
        <f t="shared" si="50"/>
        <v>739</v>
      </c>
      <c r="Y63" s="43">
        <f t="shared" si="51"/>
        <v>2587</v>
      </c>
      <c r="Z63" s="43">
        <f t="shared" si="52"/>
        <v>772</v>
      </c>
      <c r="AA63" s="43">
        <f t="shared" si="53"/>
        <v>2704</v>
      </c>
      <c r="AB63" s="43">
        <f t="shared" si="54"/>
        <v>806</v>
      </c>
      <c r="AC63" s="45">
        <f t="shared" si="55"/>
        <v>2821</v>
      </c>
    </row>
    <row r="64" spans="1:29" s="46" customFormat="1" ht="11.15" customHeight="1">
      <c r="A64" s="42">
        <v>25</v>
      </c>
      <c r="B64" s="43">
        <f t="shared" si="28"/>
        <v>462</v>
      </c>
      <c r="C64" s="43">
        <f t="shared" si="29"/>
        <v>1617</v>
      </c>
      <c r="D64" s="43">
        <f t="shared" si="30"/>
        <v>484</v>
      </c>
      <c r="E64" s="43">
        <f t="shared" si="31"/>
        <v>1694</v>
      </c>
      <c r="F64" s="43">
        <f t="shared" si="32"/>
        <v>506</v>
      </c>
      <c r="G64" s="43">
        <f t="shared" si="33"/>
        <v>1771</v>
      </c>
      <c r="H64" s="43">
        <f t="shared" si="34"/>
        <v>528</v>
      </c>
      <c r="I64" s="43">
        <f t="shared" si="35"/>
        <v>1848</v>
      </c>
      <c r="J64" s="43">
        <f t="shared" si="36"/>
        <v>556</v>
      </c>
      <c r="K64" s="43">
        <f t="shared" si="37"/>
        <v>1945</v>
      </c>
      <c r="L64" s="43">
        <f t="shared" si="38"/>
        <v>583</v>
      </c>
      <c r="M64" s="43">
        <f t="shared" si="39"/>
        <v>2041</v>
      </c>
      <c r="N64" s="43">
        <f t="shared" si="40"/>
        <v>611</v>
      </c>
      <c r="O64" s="43">
        <f t="shared" si="41"/>
        <v>2137</v>
      </c>
      <c r="P64" s="43">
        <f t="shared" si="42"/>
        <v>638</v>
      </c>
      <c r="Q64" s="43">
        <f t="shared" si="43"/>
        <v>2233</v>
      </c>
      <c r="R64" s="43">
        <f t="shared" si="44"/>
        <v>666</v>
      </c>
      <c r="S64" s="43">
        <f t="shared" si="45"/>
        <v>2330</v>
      </c>
      <c r="T64" s="43">
        <f t="shared" si="46"/>
        <v>701</v>
      </c>
      <c r="U64" s="43">
        <f t="shared" si="47"/>
        <v>2451</v>
      </c>
      <c r="V64" s="43">
        <f t="shared" si="48"/>
        <v>735</v>
      </c>
      <c r="W64" s="43">
        <f t="shared" si="49"/>
        <v>2573</v>
      </c>
      <c r="X64" s="43">
        <f t="shared" si="50"/>
        <v>770</v>
      </c>
      <c r="Y64" s="43">
        <f t="shared" si="51"/>
        <v>2695</v>
      </c>
      <c r="Z64" s="43">
        <f t="shared" si="52"/>
        <v>805</v>
      </c>
      <c r="AA64" s="43">
        <f t="shared" si="53"/>
        <v>2817</v>
      </c>
      <c r="AB64" s="43">
        <f t="shared" si="54"/>
        <v>839</v>
      </c>
      <c r="AC64" s="45">
        <f t="shared" si="55"/>
        <v>2939</v>
      </c>
    </row>
    <row r="65" spans="1:29" s="46" customFormat="1" ht="11.15" customHeight="1">
      <c r="A65" s="42">
        <v>26</v>
      </c>
      <c r="B65" s="43">
        <f t="shared" si="28"/>
        <v>481</v>
      </c>
      <c r="C65" s="43">
        <f t="shared" si="29"/>
        <v>1682</v>
      </c>
      <c r="D65" s="43">
        <f t="shared" si="30"/>
        <v>504</v>
      </c>
      <c r="E65" s="43">
        <f t="shared" si="31"/>
        <v>1762</v>
      </c>
      <c r="F65" s="43">
        <f t="shared" si="32"/>
        <v>526</v>
      </c>
      <c r="G65" s="43">
        <f t="shared" si="33"/>
        <v>1841</v>
      </c>
      <c r="H65" s="43">
        <f t="shared" si="34"/>
        <v>549</v>
      </c>
      <c r="I65" s="43">
        <f t="shared" si="35"/>
        <v>1922</v>
      </c>
      <c r="J65" s="43">
        <f t="shared" si="36"/>
        <v>578</v>
      </c>
      <c r="K65" s="43">
        <f t="shared" si="37"/>
        <v>2022</v>
      </c>
      <c r="L65" s="43">
        <f t="shared" si="38"/>
        <v>606</v>
      </c>
      <c r="M65" s="43">
        <f t="shared" si="39"/>
        <v>2122</v>
      </c>
      <c r="N65" s="43">
        <f t="shared" si="40"/>
        <v>635</v>
      </c>
      <c r="O65" s="43">
        <f t="shared" si="41"/>
        <v>2222</v>
      </c>
      <c r="P65" s="43">
        <f t="shared" si="42"/>
        <v>663</v>
      </c>
      <c r="Q65" s="43">
        <f t="shared" si="43"/>
        <v>2322</v>
      </c>
      <c r="R65" s="43">
        <f t="shared" si="44"/>
        <v>692</v>
      </c>
      <c r="S65" s="43">
        <f t="shared" si="45"/>
        <v>2422</v>
      </c>
      <c r="T65" s="43">
        <f t="shared" si="46"/>
        <v>728</v>
      </c>
      <c r="U65" s="43">
        <f t="shared" si="47"/>
        <v>2549</v>
      </c>
      <c r="V65" s="43">
        <f t="shared" si="48"/>
        <v>765</v>
      </c>
      <c r="W65" s="43">
        <f t="shared" si="49"/>
        <v>2676</v>
      </c>
      <c r="X65" s="43">
        <f t="shared" si="50"/>
        <v>801</v>
      </c>
      <c r="Y65" s="43">
        <f t="shared" si="51"/>
        <v>2803</v>
      </c>
      <c r="Z65" s="43">
        <f t="shared" si="52"/>
        <v>837</v>
      </c>
      <c r="AA65" s="43">
        <f t="shared" si="53"/>
        <v>2929</v>
      </c>
      <c r="AB65" s="43">
        <f t="shared" si="54"/>
        <v>873</v>
      </c>
      <c r="AC65" s="45">
        <f t="shared" si="55"/>
        <v>3057</v>
      </c>
    </row>
    <row r="66" spans="1:29" s="46" customFormat="1" ht="11.15" customHeight="1">
      <c r="A66" s="42">
        <v>27</v>
      </c>
      <c r="B66" s="43">
        <f t="shared" si="28"/>
        <v>499</v>
      </c>
      <c r="C66" s="43">
        <f t="shared" si="29"/>
        <v>1747</v>
      </c>
      <c r="D66" s="43">
        <f t="shared" si="30"/>
        <v>523</v>
      </c>
      <c r="E66" s="43">
        <f t="shared" si="31"/>
        <v>1829</v>
      </c>
      <c r="F66" s="43">
        <f t="shared" si="32"/>
        <v>547</v>
      </c>
      <c r="G66" s="43">
        <f t="shared" si="33"/>
        <v>1913</v>
      </c>
      <c r="H66" s="43">
        <f t="shared" si="34"/>
        <v>570</v>
      </c>
      <c r="I66" s="43">
        <f t="shared" si="35"/>
        <v>1995</v>
      </c>
      <c r="J66" s="43">
        <f t="shared" si="36"/>
        <v>600</v>
      </c>
      <c r="K66" s="43">
        <f t="shared" si="37"/>
        <v>2100</v>
      </c>
      <c r="L66" s="43">
        <f t="shared" si="38"/>
        <v>629</v>
      </c>
      <c r="M66" s="43">
        <f t="shared" si="39"/>
        <v>2203</v>
      </c>
      <c r="N66" s="43">
        <f t="shared" si="40"/>
        <v>659</v>
      </c>
      <c r="O66" s="43">
        <f t="shared" si="41"/>
        <v>2308</v>
      </c>
      <c r="P66" s="43">
        <f t="shared" si="42"/>
        <v>689</v>
      </c>
      <c r="Q66" s="43">
        <f t="shared" si="43"/>
        <v>2411</v>
      </c>
      <c r="R66" s="43">
        <f t="shared" si="44"/>
        <v>718</v>
      </c>
      <c r="S66" s="43">
        <f t="shared" si="45"/>
        <v>2516</v>
      </c>
      <c r="T66" s="43">
        <f t="shared" si="46"/>
        <v>757</v>
      </c>
      <c r="U66" s="43">
        <f t="shared" si="47"/>
        <v>2648</v>
      </c>
      <c r="V66" s="43">
        <f t="shared" si="48"/>
        <v>794</v>
      </c>
      <c r="W66" s="43">
        <f t="shared" si="49"/>
        <v>2779</v>
      </c>
      <c r="X66" s="43">
        <f t="shared" si="50"/>
        <v>832</v>
      </c>
      <c r="Y66" s="43">
        <f t="shared" si="51"/>
        <v>2911</v>
      </c>
      <c r="Z66" s="43">
        <f t="shared" si="52"/>
        <v>869</v>
      </c>
      <c r="AA66" s="43">
        <f t="shared" si="53"/>
        <v>3043</v>
      </c>
      <c r="AB66" s="43">
        <f t="shared" si="54"/>
        <v>906</v>
      </c>
      <c r="AC66" s="45">
        <f t="shared" si="55"/>
        <v>3174</v>
      </c>
    </row>
    <row r="67" spans="1:29" s="46" customFormat="1" ht="11.15" customHeight="1">
      <c r="A67" s="42">
        <v>28</v>
      </c>
      <c r="B67" s="43">
        <f t="shared" si="28"/>
        <v>517</v>
      </c>
      <c r="C67" s="43">
        <f t="shared" si="29"/>
        <v>1811</v>
      </c>
      <c r="D67" s="43">
        <f t="shared" si="30"/>
        <v>542</v>
      </c>
      <c r="E67" s="43">
        <f t="shared" si="31"/>
        <v>1897</v>
      </c>
      <c r="F67" s="43">
        <f t="shared" si="32"/>
        <v>567</v>
      </c>
      <c r="G67" s="43">
        <f t="shared" si="33"/>
        <v>1983</v>
      </c>
      <c r="H67" s="43">
        <f t="shared" si="34"/>
        <v>592</v>
      </c>
      <c r="I67" s="43">
        <f t="shared" si="35"/>
        <v>2070</v>
      </c>
      <c r="J67" s="43">
        <f t="shared" si="36"/>
        <v>623</v>
      </c>
      <c r="K67" s="43">
        <f t="shared" si="37"/>
        <v>2178</v>
      </c>
      <c r="L67" s="43">
        <f t="shared" si="38"/>
        <v>653</v>
      </c>
      <c r="M67" s="43">
        <f t="shared" si="39"/>
        <v>2286</v>
      </c>
      <c r="N67" s="43">
        <f t="shared" si="40"/>
        <v>684</v>
      </c>
      <c r="O67" s="43">
        <f t="shared" si="41"/>
        <v>2394</v>
      </c>
      <c r="P67" s="43">
        <f t="shared" si="42"/>
        <v>715</v>
      </c>
      <c r="Q67" s="43">
        <f t="shared" si="43"/>
        <v>2501</v>
      </c>
      <c r="R67" s="43">
        <f t="shared" si="44"/>
        <v>746</v>
      </c>
      <c r="S67" s="43">
        <f t="shared" si="45"/>
        <v>2609</v>
      </c>
      <c r="T67" s="43">
        <f t="shared" si="46"/>
        <v>784</v>
      </c>
      <c r="U67" s="43">
        <f t="shared" si="47"/>
        <v>2746</v>
      </c>
      <c r="V67" s="43">
        <f t="shared" si="48"/>
        <v>824</v>
      </c>
      <c r="W67" s="43">
        <f t="shared" si="49"/>
        <v>2882</v>
      </c>
      <c r="X67" s="43">
        <f t="shared" si="50"/>
        <v>862</v>
      </c>
      <c r="Y67" s="43">
        <f t="shared" si="51"/>
        <v>3018</v>
      </c>
      <c r="Z67" s="43">
        <f t="shared" si="52"/>
        <v>901</v>
      </c>
      <c r="AA67" s="43">
        <f t="shared" si="53"/>
        <v>3155</v>
      </c>
      <c r="AB67" s="43">
        <f t="shared" si="54"/>
        <v>940</v>
      </c>
      <c r="AC67" s="45">
        <f t="shared" si="55"/>
        <v>3291</v>
      </c>
    </row>
    <row r="68" spans="1:29" s="46" customFormat="1" ht="11.15" customHeight="1">
      <c r="A68" s="42">
        <v>29</v>
      </c>
      <c r="B68" s="43">
        <f t="shared" si="28"/>
        <v>536</v>
      </c>
      <c r="C68" s="43">
        <f t="shared" si="29"/>
        <v>1876</v>
      </c>
      <c r="D68" s="43">
        <f t="shared" si="30"/>
        <v>561</v>
      </c>
      <c r="E68" s="43">
        <f t="shared" si="31"/>
        <v>1965</v>
      </c>
      <c r="F68" s="43">
        <f t="shared" si="32"/>
        <v>587</v>
      </c>
      <c r="G68" s="43">
        <f t="shared" si="33"/>
        <v>2055</v>
      </c>
      <c r="H68" s="43">
        <f t="shared" si="34"/>
        <v>613</v>
      </c>
      <c r="I68" s="43">
        <f t="shared" si="35"/>
        <v>2144</v>
      </c>
      <c r="J68" s="43">
        <f t="shared" si="36"/>
        <v>645</v>
      </c>
      <c r="K68" s="43">
        <f t="shared" si="37"/>
        <v>2255</v>
      </c>
      <c r="L68" s="43">
        <f t="shared" si="38"/>
        <v>676</v>
      </c>
      <c r="M68" s="43">
        <f t="shared" si="39"/>
        <v>2367</v>
      </c>
      <c r="N68" s="43">
        <f t="shared" si="40"/>
        <v>708</v>
      </c>
      <c r="O68" s="43">
        <f t="shared" si="41"/>
        <v>2478</v>
      </c>
      <c r="P68" s="43">
        <f t="shared" si="42"/>
        <v>740</v>
      </c>
      <c r="Q68" s="43">
        <f t="shared" si="43"/>
        <v>2590</v>
      </c>
      <c r="R68" s="43">
        <f t="shared" si="44"/>
        <v>772</v>
      </c>
      <c r="S68" s="43">
        <f t="shared" si="45"/>
        <v>2702</v>
      </c>
      <c r="T68" s="43">
        <f t="shared" si="46"/>
        <v>813</v>
      </c>
      <c r="U68" s="43">
        <f t="shared" si="47"/>
        <v>2843</v>
      </c>
      <c r="V68" s="43">
        <f t="shared" si="48"/>
        <v>853</v>
      </c>
      <c r="W68" s="43">
        <f t="shared" si="49"/>
        <v>2984</v>
      </c>
      <c r="X68" s="43">
        <f t="shared" si="50"/>
        <v>893</v>
      </c>
      <c r="Y68" s="43">
        <f t="shared" si="51"/>
        <v>3126</v>
      </c>
      <c r="Z68" s="43">
        <f t="shared" si="52"/>
        <v>934</v>
      </c>
      <c r="AA68" s="43">
        <f t="shared" si="53"/>
        <v>3268</v>
      </c>
      <c r="AB68" s="43">
        <f t="shared" si="54"/>
        <v>974</v>
      </c>
      <c r="AC68" s="45">
        <f t="shared" si="55"/>
        <v>3409</v>
      </c>
    </row>
    <row r="69" spans="1:29" s="46" customFormat="1" ht="11.15" customHeight="1" thickBot="1">
      <c r="A69" s="52">
        <v>30</v>
      </c>
      <c r="B69" s="43">
        <f t="shared" si="28"/>
        <v>554</v>
      </c>
      <c r="C69" s="43">
        <f t="shared" si="29"/>
        <v>1940</v>
      </c>
      <c r="D69" s="43">
        <f t="shared" si="30"/>
        <v>581</v>
      </c>
      <c r="E69" s="43">
        <f t="shared" si="31"/>
        <v>2033</v>
      </c>
      <c r="F69" s="43">
        <f t="shared" si="32"/>
        <v>607</v>
      </c>
      <c r="G69" s="43">
        <f t="shared" si="33"/>
        <v>2125</v>
      </c>
      <c r="H69" s="43">
        <f t="shared" si="34"/>
        <v>634</v>
      </c>
      <c r="I69" s="43">
        <f t="shared" si="35"/>
        <v>2218</v>
      </c>
      <c r="J69" s="43">
        <f t="shared" si="36"/>
        <v>667</v>
      </c>
      <c r="K69" s="43">
        <f t="shared" si="37"/>
        <v>2333</v>
      </c>
      <c r="L69" s="43">
        <f t="shared" si="38"/>
        <v>700</v>
      </c>
      <c r="M69" s="43">
        <f t="shared" si="39"/>
        <v>2449</v>
      </c>
      <c r="N69" s="43">
        <f t="shared" si="40"/>
        <v>733</v>
      </c>
      <c r="O69" s="43">
        <f t="shared" si="41"/>
        <v>2564</v>
      </c>
      <c r="P69" s="43">
        <f t="shared" si="42"/>
        <v>766</v>
      </c>
      <c r="Q69" s="43">
        <f t="shared" si="43"/>
        <v>2680</v>
      </c>
      <c r="R69" s="43">
        <f t="shared" si="44"/>
        <v>799</v>
      </c>
      <c r="S69" s="43">
        <f t="shared" si="45"/>
        <v>2795</v>
      </c>
      <c r="T69" s="43">
        <f t="shared" si="46"/>
        <v>840</v>
      </c>
      <c r="U69" s="43">
        <f t="shared" si="47"/>
        <v>2941</v>
      </c>
      <c r="V69" s="43">
        <f t="shared" si="48"/>
        <v>882</v>
      </c>
      <c r="W69" s="43">
        <f t="shared" si="49"/>
        <v>3088</v>
      </c>
      <c r="X69" s="43">
        <f t="shared" si="50"/>
        <v>924</v>
      </c>
      <c r="Y69" s="43">
        <f t="shared" si="51"/>
        <v>3234</v>
      </c>
      <c r="Z69" s="48">
        <f t="shared" si="52"/>
        <v>966</v>
      </c>
      <c r="AA69" s="48">
        <f t="shared" si="53"/>
        <v>3380</v>
      </c>
      <c r="AB69" s="43">
        <f t="shared" si="54"/>
        <v>1008</v>
      </c>
      <c r="AC69" s="45">
        <f t="shared" si="55"/>
        <v>3527</v>
      </c>
    </row>
    <row r="70" spans="1:29" ht="12" customHeight="1">
      <c r="A70" s="506"/>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row>
    <row r="71" spans="1:29" ht="12" customHeight="1">
      <c r="A71" s="443"/>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193" t="s">
        <v>434</v>
      </c>
      <c r="AC71" s="193"/>
    </row>
    <row r="72" spans="1:29" s="195" customFormat="1" ht="12"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row>
    <row r="73" spans="1:29" ht="12" customHeight="1">
      <c r="A73" s="507"/>
      <c r="B73" s="507"/>
      <c r="C73" s="507"/>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row>
    <row r="74" spans="1:29" ht="12" customHeight="1">
      <c r="A74" s="444"/>
      <c r="B74" s="444"/>
      <c r="C74" s="444"/>
      <c r="D74" s="444"/>
      <c r="E74" s="444"/>
      <c r="F74" s="444"/>
      <c r="G74" s="444"/>
      <c r="H74" s="444"/>
      <c r="I74" s="444"/>
      <c r="J74" s="444"/>
      <c r="K74" s="444"/>
      <c r="L74" s="444"/>
      <c r="M74" s="444"/>
      <c r="N74" s="444"/>
      <c r="O74" s="444"/>
      <c r="P74" s="444"/>
      <c r="Q74" s="444"/>
      <c r="R74" s="444"/>
      <c r="S74" s="444"/>
      <c r="T74" s="444"/>
      <c r="U74" s="444"/>
      <c r="V74" s="444"/>
      <c r="W74" s="194"/>
      <c r="X74" s="194"/>
      <c r="Y74" s="194"/>
      <c r="Z74" s="194"/>
      <c r="AA74" s="197" t="s">
        <v>435</v>
      </c>
      <c r="AB74" s="197"/>
      <c r="AC74" s="197"/>
    </row>
  </sheetData>
  <mergeCells count="54">
    <mergeCell ref="A1:AC1"/>
    <mergeCell ref="A2:AC2"/>
    <mergeCell ref="A3:A5"/>
    <mergeCell ref="B3:Y3"/>
    <mergeCell ref="Z3:AA3"/>
    <mergeCell ref="AB3:AC3"/>
    <mergeCell ref="B4:C4"/>
    <mergeCell ref="D4:E4"/>
    <mergeCell ref="F4:G4"/>
    <mergeCell ref="H4:I4"/>
    <mergeCell ref="V4:W4"/>
    <mergeCell ref="X4:Y4"/>
    <mergeCell ref="Z4:AA4"/>
    <mergeCell ref="AB4:AC4"/>
    <mergeCell ref="A36:AA36"/>
    <mergeCell ref="J4:K4"/>
    <mergeCell ref="L4:M4"/>
    <mergeCell ref="N4:O4"/>
    <mergeCell ref="P4:Q4"/>
    <mergeCell ref="R4:S4"/>
    <mergeCell ref="T4:U4"/>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74:V74"/>
    <mergeCell ref="N38:O38"/>
    <mergeCell ref="P38:Q38"/>
    <mergeCell ref="R38:S38"/>
    <mergeCell ref="T38:U38"/>
    <mergeCell ref="V38:W38"/>
    <mergeCell ref="A37:A39"/>
    <mergeCell ref="B37:C37"/>
    <mergeCell ref="D37:E37"/>
    <mergeCell ref="F37:G37"/>
    <mergeCell ref="H37:I37"/>
    <mergeCell ref="V37:W37"/>
    <mergeCell ref="AB38:AC38"/>
    <mergeCell ref="A70:AC70"/>
    <mergeCell ref="A71:AA71"/>
    <mergeCell ref="A73:AC73"/>
    <mergeCell ref="X38:Y38"/>
  </mergeCells>
  <phoneticPr fontId="5"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9" tint="-0.499984740745262"/>
  </sheetPr>
  <dimension ref="A1:I38"/>
  <sheetViews>
    <sheetView topLeftCell="A7" workbookViewId="0">
      <selection activeCell="J7" sqref="J7"/>
    </sheetView>
  </sheetViews>
  <sheetFormatPr defaultRowHeight="17"/>
  <cols>
    <col min="2" max="2" width="6.81640625" customWidth="1"/>
    <col min="3" max="3" width="21" customWidth="1"/>
    <col min="4" max="4" width="13" customWidth="1"/>
    <col min="6" max="6" width="7.6328125" customWidth="1"/>
    <col min="7" max="7" width="26.90625" customWidth="1"/>
    <col min="8" max="8" width="11.54296875" customWidth="1"/>
  </cols>
  <sheetData>
    <row r="1" spans="1:9" ht="27.5">
      <c r="A1" s="487" t="s">
        <v>450</v>
      </c>
      <c r="B1" s="487"/>
      <c r="C1" s="487"/>
      <c r="D1" s="487"/>
      <c r="E1" s="487"/>
      <c r="F1" s="487"/>
      <c r="G1" s="487"/>
      <c r="H1" s="487"/>
    </row>
    <row r="2" spans="1:9" ht="17.5" thickBot="1">
      <c r="A2" s="513" t="s">
        <v>451</v>
      </c>
      <c r="B2" s="513"/>
      <c r="C2" s="513"/>
      <c r="D2" s="513"/>
      <c r="E2" s="513"/>
      <c r="F2" s="513"/>
      <c r="G2" s="513"/>
      <c r="H2" s="513"/>
    </row>
    <row r="3" spans="1:9" ht="52" thickTop="1" thickBot="1">
      <c r="A3" s="82" t="s">
        <v>0</v>
      </c>
      <c r="B3" s="83" t="s">
        <v>1</v>
      </c>
      <c r="C3" s="83" t="s">
        <v>452</v>
      </c>
      <c r="D3" s="84" t="s">
        <v>453</v>
      </c>
      <c r="E3" s="83" t="s">
        <v>0</v>
      </c>
      <c r="F3" s="83" t="s">
        <v>1</v>
      </c>
      <c r="G3" s="83" t="s">
        <v>452</v>
      </c>
      <c r="H3" s="85" t="s">
        <v>453</v>
      </c>
      <c r="I3" s="86"/>
    </row>
    <row r="4" spans="1:9" ht="17.5" thickBot="1">
      <c r="A4" s="166" t="s">
        <v>190</v>
      </c>
      <c r="B4" s="167">
        <v>1</v>
      </c>
      <c r="C4" s="167" t="s">
        <v>67</v>
      </c>
      <c r="D4" s="168" t="s">
        <v>191</v>
      </c>
      <c r="E4" s="171"/>
      <c r="F4" s="167">
        <v>35</v>
      </c>
      <c r="G4" s="167" t="s">
        <v>126</v>
      </c>
      <c r="H4" s="169" t="s">
        <v>253</v>
      </c>
      <c r="I4" s="86"/>
    </row>
    <row r="5" spans="1:9" ht="17.5" thickBot="1">
      <c r="A5" s="170"/>
      <c r="B5" s="167">
        <v>2</v>
      </c>
      <c r="C5" s="167" t="s">
        <v>70</v>
      </c>
      <c r="D5" s="168" t="s">
        <v>193</v>
      </c>
      <c r="E5" s="167" t="s">
        <v>68</v>
      </c>
      <c r="F5" s="167">
        <v>36</v>
      </c>
      <c r="G5" s="167" t="s">
        <v>69</v>
      </c>
      <c r="H5" s="169" t="s">
        <v>192</v>
      </c>
      <c r="I5" s="86"/>
    </row>
    <row r="6" spans="1:9" ht="17.5" thickBot="1">
      <c r="A6" s="170"/>
      <c r="B6" s="167">
        <v>3</v>
      </c>
      <c r="C6" s="167" t="s">
        <v>72</v>
      </c>
      <c r="D6" s="168" t="s">
        <v>195</v>
      </c>
      <c r="E6" s="171"/>
      <c r="F6" s="167">
        <v>37</v>
      </c>
      <c r="G6" s="167" t="s">
        <v>71</v>
      </c>
      <c r="H6" s="169" t="s">
        <v>194</v>
      </c>
      <c r="I6" s="86"/>
    </row>
    <row r="7" spans="1:9" ht="17.5" thickBot="1">
      <c r="A7" s="170"/>
      <c r="B7" s="167">
        <v>4</v>
      </c>
      <c r="C7" s="167" t="s">
        <v>74</v>
      </c>
      <c r="D7" s="168" t="s">
        <v>197</v>
      </c>
      <c r="E7" s="171"/>
      <c r="F7" s="167">
        <v>38</v>
      </c>
      <c r="G7" s="167" t="s">
        <v>73</v>
      </c>
      <c r="H7" s="169" t="s">
        <v>196</v>
      </c>
      <c r="I7" s="86"/>
    </row>
    <row r="8" spans="1:9" ht="17.5" thickBot="1">
      <c r="A8" s="170"/>
      <c r="B8" s="167">
        <v>5</v>
      </c>
      <c r="C8" s="167" t="s">
        <v>76</v>
      </c>
      <c r="D8" s="168" t="s">
        <v>199</v>
      </c>
      <c r="E8" s="171"/>
      <c r="F8" s="167">
        <v>39</v>
      </c>
      <c r="G8" s="167" t="s">
        <v>75</v>
      </c>
      <c r="H8" s="169" t="s">
        <v>198</v>
      </c>
      <c r="I8" s="86"/>
    </row>
    <row r="9" spans="1:9" ht="17.5" thickBot="1">
      <c r="A9" s="166" t="s">
        <v>201</v>
      </c>
      <c r="B9" s="167">
        <v>6</v>
      </c>
      <c r="C9" s="167" t="s">
        <v>78</v>
      </c>
      <c r="D9" s="168" t="s">
        <v>202</v>
      </c>
      <c r="E9" s="171"/>
      <c r="F9" s="167">
        <v>40</v>
      </c>
      <c r="G9" s="167" t="s">
        <v>77</v>
      </c>
      <c r="H9" s="169" t="s">
        <v>200</v>
      </c>
      <c r="I9" s="86"/>
    </row>
    <row r="10" spans="1:9" ht="17.5" thickBot="1">
      <c r="A10" s="170"/>
      <c r="B10" s="167">
        <v>7</v>
      </c>
      <c r="C10" s="167" t="s">
        <v>81</v>
      </c>
      <c r="D10" s="168" t="s">
        <v>204</v>
      </c>
      <c r="E10" s="167" t="s">
        <v>79</v>
      </c>
      <c r="F10" s="167">
        <v>41</v>
      </c>
      <c r="G10" s="167" t="s">
        <v>80</v>
      </c>
      <c r="H10" s="169" t="s">
        <v>203</v>
      </c>
      <c r="I10" s="86"/>
    </row>
    <row r="11" spans="1:9" ht="17.5" thickBot="1">
      <c r="A11" s="170"/>
      <c r="B11" s="167">
        <v>8</v>
      </c>
      <c r="C11" s="167" t="s">
        <v>206</v>
      </c>
      <c r="D11" s="168" t="s">
        <v>207</v>
      </c>
      <c r="E11" s="171"/>
      <c r="F11" s="167">
        <v>42</v>
      </c>
      <c r="G11" s="167" t="s">
        <v>82</v>
      </c>
      <c r="H11" s="169" t="s">
        <v>205</v>
      </c>
      <c r="I11" s="86"/>
    </row>
    <row r="12" spans="1:9" ht="17.5" thickBot="1">
      <c r="A12" s="170"/>
      <c r="B12" s="167">
        <v>9</v>
      </c>
      <c r="C12" s="167" t="s">
        <v>4</v>
      </c>
      <c r="D12" s="168" t="s">
        <v>5</v>
      </c>
      <c r="E12" s="171"/>
      <c r="F12" s="167">
        <v>43</v>
      </c>
      <c r="G12" s="167" t="s">
        <v>83</v>
      </c>
      <c r="H12" s="169" t="s">
        <v>208</v>
      </c>
      <c r="I12" s="86"/>
    </row>
    <row r="13" spans="1:9" ht="17.5" thickBot="1">
      <c r="A13" s="166"/>
      <c r="B13" s="167">
        <v>10</v>
      </c>
      <c r="C13" s="167" t="s">
        <v>85</v>
      </c>
      <c r="D13" s="168" t="s">
        <v>210</v>
      </c>
      <c r="E13" s="171"/>
      <c r="F13" s="167">
        <v>44</v>
      </c>
      <c r="G13" s="167" t="s">
        <v>84</v>
      </c>
      <c r="H13" s="169" t="s">
        <v>209</v>
      </c>
      <c r="I13" s="86"/>
    </row>
    <row r="14" spans="1:9" ht="17.5" thickBot="1">
      <c r="A14" s="166" t="s">
        <v>87</v>
      </c>
      <c r="B14" s="167">
        <v>11</v>
      </c>
      <c r="C14" s="167" t="s">
        <v>88</v>
      </c>
      <c r="D14" s="168" t="s">
        <v>212</v>
      </c>
      <c r="E14" s="171"/>
      <c r="F14" s="167">
        <v>45</v>
      </c>
      <c r="G14" s="167" t="s">
        <v>86</v>
      </c>
      <c r="H14" s="169" t="s">
        <v>211</v>
      </c>
      <c r="I14" s="86"/>
    </row>
    <row r="15" spans="1:9" ht="17.5" thickBot="1">
      <c r="A15" s="166"/>
      <c r="B15" s="167">
        <v>12</v>
      </c>
      <c r="C15" s="167" t="s">
        <v>91</v>
      </c>
      <c r="D15" s="168" t="s">
        <v>214</v>
      </c>
      <c r="E15" s="167" t="s">
        <v>89</v>
      </c>
      <c r="F15" s="167">
        <v>46</v>
      </c>
      <c r="G15" s="167" t="s">
        <v>90</v>
      </c>
      <c r="H15" s="169" t="s">
        <v>213</v>
      </c>
      <c r="I15" s="86"/>
    </row>
    <row r="16" spans="1:9" ht="17.5" thickBot="1">
      <c r="A16" s="166"/>
      <c r="B16" s="167">
        <v>13</v>
      </c>
      <c r="C16" s="167" t="s">
        <v>6</v>
      </c>
      <c r="D16" s="168" t="s">
        <v>7</v>
      </c>
      <c r="E16" s="171"/>
      <c r="F16" s="167">
        <v>47</v>
      </c>
      <c r="G16" s="167" t="s">
        <v>92</v>
      </c>
      <c r="H16" s="169" t="s">
        <v>215</v>
      </c>
      <c r="I16" s="86"/>
    </row>
    <row r="17" spans="1:9" ht="17.5" thickBot="1">
      <c r="A17" s="170"/>
      <c r="B17" s="167">
        <v>14</v>
      </c>
      <c r="C17" s="167" t="s">
        <v>94</v>
      </c>
      <c r="D17" s="168" t="s">
        <v>217</v>
      </c>
      <c r="E17" s="171"/>
      <c r="F17" s="167">
        <v>48</v>
      </c>
      <c r="G17" s="167" t="s">
        <v>93</v>
      </c>
      <c r="H17" s="169" t="s">
        <v>216</v>
      </c>
      <c r="I17" s="86"/>
    </row>
    <row r="18" spans="1:9" ht="17.5" thickBot="1">
      <c r="A18" s="170"/>
      <c r="B18" s="167">
        <v>15</v>
      </c>
      <c r="C18" s="167" t="s">
        <v>96</v>
      </c>
      <c r="D18" s="168" t="s">
        <v>219</v>
      </c>
      <c r="E18" s="171"/>
      <c r="F18" s="167">
        <v>49</v>
      </c>
      <c r="G18" s="167" t="s">
        <v>95</v>
      </c>
      <c r="H18" s="169" t="s">
        <v>218</v>
      </c>
      <c r="I18" s="86"/>
    </row>
    <row r="19" spans="1:9" ht="17.5" thickBot="1">
      <c r="A19" s="170"/>
      <c r="B19" s="167">
        <v>16</v>
      </c>
      <c r="C19" s="167" t="s">
        <v>98</v>
      </c>
      <c r="D19" s="168" t="s">
        <v>221</v>
      </c>
      <c r="E19" s="167" t="s">
        <v>8</v>
      </c>
      <c r="F19" s="167">
        <v>50</v>
      </c>
      <c r="G19" s="167" t="s">
        <v>97</v>
      </c>
      <c r="H19" s="169" t="s">
        <v>220</v>
      </c>
      <c r="I19" s="86"/>
    </row>
    <row r="20" spans="1:9" ht="17.5" thickBot="1">
      <c r="A20" s="170"/>
      <c r="B20" s="167">
        <v>17</v>
      </c>
      <c r="C20" s="167" t="s">
        <v>100</v>
      </c>
      <c r="D20" s="168" t="s">
        <v>223</v>
      </c>
      <c r="E20" s="171"/>
      <c r="F20" s="167">
        <v>51</v>
      </c>
      <c r="G20" s="167" t="s">
        <v>99</v>
      </c>
      <c r="H20" s="169" t="s">
        <v>222</v>
      </c>
      <c r="I20" s="86"/>
    </row>
    <row r="21" spans="1:9" ht="17.5" thickBot="1">
      <c r="A21" s="170"/>
      <c r="B21" s="167">
        <v>18</v>
      </c>
      <c r="C21" s="167" t="s">
        <v>127</v>
      </c>
      <c r="D21" s="168" t="s">
        <v>226</v>
      </c>
      <c r="E21" s="171"/>
      <c r="F21" s="167">
        <v>52</v>
      </c>
      <c r="G21" s="167" t="s">
        <v>224</v>
      </c>
      <c r="H21" s="169" t="s">
        <v>225</v>
      </c>
      <c r="I21" s="86"/>
    </row>
    <row r="22" spans="1:9" ht="17.5" thickBot="1">
      <c r="A22" s="170"/>
      <c r="B22" s="167">
        <v>19</v>
      </c>
      <c r="C22" s="167" t="s">
        <v>228</v>
      </c>
      <c r="D22" s="168" t="s">
        <v>229</v>
      </c>
      <c r="E22" s="171"/>
      <c r="F22" s="167">
        <v>53</v>
      </c>
      <c r="G22" s="167" t="s">
        <v>101</v>
      </c>
      <c r="H22" s="169" t="s">
        <v>227</v>
      </c>
      <c r="I22" s="86"/>
    </row>
    <row r="23" spans="1:9" ht="17.5" thickBot="1">
      <c r="A23" s="170"/>
      <c r="B23" s="167">
        <v>20</v>
      </c>
      <c r="C23" s="167" t="s">
        <v>454</v>
      </c>
      <c r="D23" s="168" t="s">
        <v>455</v>
      </c>
      <c r="E23" s="171"/>
      <c r="F23" s="167">
        <v>54</v>
      </c>
      <c r="G23" s="167" t="s">
        <v>102</v>
      </c>
      <c r="H23" s="169" t="s">
        <v>230</v>
      </c>
      <c r="I23" s="86"/>
    </row>
    <row r="24" spans="1:9" ht="17.5" thickBot="1">
      <c r="A24" s="166" t="s">
        <v>10</v>
      </c>
      <c r="B24" s="167">
        <v>21</v>
      </c>
      <c r="C24" s="167" t="s">
        <v>456</v>
      </c>
      <c r="D24" s="168" t="s">
        <v>232</v>
      </c>
      <c r="E24" s="167" t="s">
        <v>9</v>
      </c>
      <c r="F24" s="167">
        <v>55</v>
      </c>
      <c r="G24" s="167" t="s">
        <v>103</v>
      </c>
      <c r="H24" s="169" t="s">
        <v>233</v>
      </c>
      <c r="I24" s="86"/>
    </row>
    <row r="25" spans="1:9" ht="17.5" thickBot="1">
      <c r="A25" s="166"/>
      <c r="B25" s="167">
        <v>22</v>
      </c>
      <c r="C25" s="167" t="s">
        <v>104</v>
      </c>
      <c r="D25" s="168" t="s">
        <v>234</v>
      </c>
      <c r="E25" s="167"/>
      <c r="F25" s="167">
        <v>56</v>
      </c>
      <c r="G25" s="167" t="s">
        <v>105</v>
      </c>
      <c r="H25" s="169" t="s">
        <v>235</v>
      </c>
      <c r="I25" s="86"/>
    </row>
    <row r="26" spans="1:9" ht="17.5" thickBot="1">
      <c r="A26" s="166"/>
      <c r="B26" s="167">
        <v>23</v>
      </c>
      <c r="C26" s="167" t="s">
        <v>106</v>
      </c>
      <c r="D26" s="168" t="s">
        <v>236</v>
      </c>
      <c r="E26" s="171"/>
      <c r="F26" s="167">
        <v>57</v>
      </c>
      <c r="G26" s="167" t="s">
        <v>107</v>
      </c>
      <c r="H26" s="169" t="s">
        <v>237</v>
      </c>
      <c r="I26" s="86"/>
    </row>
    <row r="27" spans="1:9" ht="17.5" thickBot="1">
      <c r="A27" s="170"/>
      <c r="B27" s="167">
        <v>24</v>
      </c>
      <c r="C27" s="167" t="s">
        <v>108</v>
      </c>
      <c r="D27" s="168" t="s">
        <v>238</v>
      </c>
      <c r="E27" s="171"/>
      <c r="F27" s="167">
        <v>58</v>
      </c>
      <c r="G27" s="167" t="s">
        <v>109</v>
      </c>
      <c r="H27" s="169" t="s">
        <v>239</v>
      </c>
      <c r="I27" s="86"/>
    </row>
    <row r="28" spans="1:9" ht="17.5" thickBot="1">
      <c r="A28" s="170"/>
      <c r="B28" s="167">
        <v>25</v>
      </c>
      <c r="C28" s="167" t="s">
        <v>110</v>
      </c>
      <c r="D28" s="168" t="s">
        <v>240</v>
      </c>
      <c r="E28" s="171"/>
      <c r="F28" s="87">
        <v>59</v>
      </c>
      <c r="G28" s="87" t="s">
        <v>111</v>
      </c>
      <c r="H28" s="88" t="s">
        <v>241</v>
      </c>
      <c r="I28" s="86"/>
    </row>
    <row r="29" spans="1:9" ht="17.5" thickBot="1">
      <c r="A29" s="166" t="s">
        <v>11</v>
      </c>
      <c r="B29" s="167">
        <v>26</v>
      </c>
      <c r="C29" s="167" t="s">
        <v>112</v>
      </c>
      <c r="D29" s="168" t="s">
        <v>242</v>
      </c>
      <c r="E29" s="171"/>
      <c r="F29" s="87">
        <v>60</v>
      </c>
      <c r="G29" s="87" t="s">
        <v>113</v>
      </c>
      <c r="H29" s="88" t="s">
        <v>243</v>
      </c>
      <c r="I29" s="86"/>
    </row>
    <row r="30" spans="1:9" ht="17.5" thickBot="1">
      <c r="A30" s="166"/>
      <c r="B30" s="167">
        <v>27</v>
      </c>
      <c r="C30" s="167" t="s">
        <v>114</v>
      </c>
      <c r="D30" s="168" t="s">
        <v>244</v>
      </c>
      <c r="E30" s="171"/>
      <c r="F30" s="87">
        <v>61</v>
      </c>
      <c r="G30" s="87" t="s">
        <v>115</v>
      </c>
      <c r="H30" s="88" t="s">
        <v>245</v>
      </c>
      <c r="I30" s="86"/>
    </row>
    <row r="31" spans="1:9" ht="17.5" thickBot="1">
      <c r="A31" s="166"/>
      <c r="B31" s="167">
        <v>28</v>
      </c>
      <c r="C31" s="167" t="s">
        <v>116</v>
      </c>
      <c r="D31" s="168" t="s">
        <v>246</v>
      </c>
      <c r="E31" s="171"/>
      <c r="F31" s="87">
        <v>62</v>
      </c>
      <c r="G31" s="87" t="s">
        <v>117</v>
      </c>
      <c r="H31" s="88" t="s">
        <v>12</v>
      </c>
      <c r="I31" s="89"/>
    </row>
    <row r="32" spans="1:9" ht="17.5" thickBot="1">
      <c r="A32" s="166"/>
      <c r="B32" s="167">
        <v>29</v>
      </c>
      <c r="C32" s="167" t="s">
        <v>118</v>
      </c>
      <c r="D32" s="168" t="s">
        <v>247</v>
      </c>
      <c r="E32" s="514" t="s">
        <v>457</v>
      </c>
      <c r="F32" s="515"/>
      <c r="G32" s="515"/>
      <c r="H32" s="515"/>
      <c r="I32" s="516"/>
    </row>
    <row r="33" spans="1:9" ht="17.5" thickBot="1">
      <c r="A33" s="166"/>
      <c r="B33" s="167">
        <v>30</v>
      </c>
      <c r="C33" s="167" t="s">
        <v>121</v>
      </c>
      <c r="D33" s="168" t="s">
        <v>248</v>
      </c>
      <c r="E33" s="517" t="s">
        <v>458</v>
      </c>
      <c r="F33" s="518"/>
      <c r="G33" s="518"/>
      <c r="H33" s="518"/>
      <c r="I33" s="519"/>
    </row>
    <row r="34" spans="1:9" ht="17.5" thickBot="1">
      <c r="A34" s="166" t="s">
        <v>13</v>
      </c>
      <c r="B34" s="167">
        <v>31</v>
      </c>
      <c r="C34" s="167" t="s">
        <v>122</v>
      </c>
      <c r="D34" s="168" t="s">
        <v>249</v>
      </c>
      <c r="E34" s="517" t="s">
        <v>459</v>
      </c>
      <c r="F34" s="518"/>
      <c r="G34" s="518"/>
      <c r="H34" s="518"/>
      <c r="I34" s="519"/>
    </row>
    <row r="35" spans="1:9" ht="17.5" thickBot="1">
      <c r="A35" s="166"/>
      <c r="B35" s="167">
        <v>32</v>
      </c>
      <c r="C35" s="167" t="s">
        <v>123</v>
      </c>
      <c r="D35" s="168" t="s">
        <v>250</v>
      </c>
      <c r="E35" s="494"/>
      <c r="F35" s="495"/>
      <c r="G35" s="495"/>
      <c r="H35" s="495"/>
      <c r="I35" s="496"/>
    </row>
    <row r="36" spans="1:9" ht="17.5" thickBot="1">
      <c r="A36" s="166"/>
      <c r="B36" s="167">
        <v>33</v>
      </c>
      <c r="C36" s="167" t="s">
        <v>124</v>
      </c>
      <c r="D36" s="168" t="s">
        <v>251</v>
      </c>
      <c r="E36" s="494"/>
      <c r="F36" s="495"/>
      <c r="G36" s="495"/>
      <c r="H36" s="495"/>
      <c r="I36" s="496"/>
    </row>
    <row r="37" spans="1:9" ht="17.5" thickBot="1">
      <c r="A37" s="172"/>
      <c r="B37" s="173">
        <v>34</v>
      </c>
      <c r="C37" s="173" t="s">
        <v>125</v>
      </c>
      <c r="D37" s="174" t="s">
        <v>252</v>
      </c>
      <c r="E37" s="484"/>
      <c r="F37" s="485"/>
      <c r="G37" s="485"/>
      <c r="H37" s="485"/>
      <c r="I37" s="486"/>
    </row>
    <row r="38" spans="1:9" ht="17.5" thickTop="1"/>
  </sheetData>
  <mergeCells count="8">
    <mergeCell ref="E35:I35"/>
    <mergeCell ref="E36:I36"/>
    <mergeCell ref="E37:I37"/>
    <mergeCell ref="A1:H1"/>
    <mergeCell ref="A2:H2"/>
    <mergeCell ref="E32:I32"/>
    <mergeCell ref="E33:I33"/>
    <mergeCell ref="E34:I34"/>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9" tint="-0.499984740745262"/>
  </sheetPr>
  <dimension ref="A1:I59"/>
  <sheetViews>
    <sheetView workbookViewId="0">
      <selection activeCell="C12" sqref="C12"/>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25" t="s">
        <v>57</v>
      </c>
      <c r="C1" s="22"/>
      <c r="D1" s="22"/>
      <c r="E1" s="22"/>
      <c r="F1" s="22"/>
    </row>
    <row r="2" spans="1:8" ht="17.5" thickBot="1">
      <c r="B2" s="22" t="s">
        <v>437</v>
      </c>
      <c r="C2" s="22"/>
      <c r="D2" s="22"/>
      <c r="E2" s="22"/>
      <c r="F2" s="22"/>
      <c r="H2" s="226" t="s">
        <v>14</v>
      </c>
    </row>
    <row r="3" spans="1:8" ht="22.5" customHeight="1">
      <c r="A3" s="473" t="s">
        <v>17</v>
      </c>
      <c r="B3" s="475" t="s">
        <v>58</v>
      </c>
      <c r="C3" s="477" t="s">
        <v>16</v>
      </c>
      <c r="D3" s="478"/>
      <c r="E3" s="478"/>
      <c r="F3" s="479"/>
      <c r="G3" s="480" t="s">
        <v>59</v>
      </c>
      <c r="H3" s="482" t="s">
        <v>60</v>
      </c>
    </row>
    <row r="4" spans="1:8" ht="48" customHeight="1">
      <c r="A4" s="474"/>
      <c r="B4" s="476"/>
      <c r="C4" s="227" t="s">
        <v>61</v>
      </c>
      <c r="D4" s="4" t="s">
        <v>62</v>
      </c>
      <c r="E4" s="198" t="s">
        <v>63</v>
      </c>
      <c r="F4" s="198" t="s">
        <v>64</v>
      </c>
      <c r="G4" s="481"/>
      <c r="H4" s="483"/>
    </row>
    <row r="5" spans="1:8">
      <c r="A5" s="5">
        <v>1</v>
      </c>
      <c r="B5" s="228">
        <v>24000</v>
      </c>
      <c r="C5" s="24">
        <f>+ROUND(B5*0.0517*0.3,0)</f>
        <v>372</v>
      </c>
      <c r="D5" s="7">
        <f t="shared" ref="D5:D16" si="0">+C5*2</f>
        <v>744</v>
      </c>
      <c r="E5" s="7">
        <f t="shared" ref="E5:E51" si="1">+C5*3</f>
        <v>1116</v>
      </c>
      <c r="F5" s="229">
        <f t="shared" ref="F5:F51" si="2">+C5*4</f>
        <v>1488</v>
      </c>
      <c r="G5" s="230">
        <f>+ROUND(B5*0.0517*0.6*1.58,0)</f>
        <v>1176</v>
      </c>
      <c r="H5" s="231">
        <f>+ROUND(B5*0.0517*0.1*1.58,0)</f>
        <v>196</v>
      </c>
    </row>
    <row r="6" spans="1:8">
      <c r="A6" s="5">
        <f t="shared" ref="A6:A51" si="3">+A5+1</f>
        <v>2</v>
      </c>
      <c r="B6" s="228">
        <v>25200</v>
      </c>
      <c r="C6" s="6">
        <f t="shared" ref="C6:C51" si="4">+ROUND(B6*0.0517*0.3,0)</f>
        <v>391</v>
      </c>
      <c r="D6" s="7">
        <f t="shared" si="0"/>
        <v>782</v>
      </c>
      <c r="E6" s="7">
        <f t="shared" si="1"/>
        <v>1173</v>
      </c>
      <c r="F6" s="229">
        <f t="shared" si="2"/>
        <v>1564</v>
      </c>
      <c r="G6" s="230">
        <f t="shared" ref="G6:G51" si="5">+ROUND(B6*0.0517*0.6*1.58,0)</f>
        <v>1235</v>
      </c>
      <c r="H6" s="231">
        <f t="shared" ref="H6:H51" si="6">+ROUND(B6*0.0517*0.1*1.58,0)</f>
        <v>206</v>
      </c>
    </row>
    <row r="7" spans="1:8">
      <c r="A7" s="5">
        <f t="shared" si="3"/>
        <v>3</v>
      </c>
      <c r="B7" s="228">
        <v>26400</v>
      </c>
      <c r="C7" s="6">
        <f t="shared" si="4"/>
        <v>409</v>
      </c>
      <c r="D7" s="7">
        <f t="shared" si="0"/>
        <v>818</v>
      </c>
      <c r="E7" s="7">
        <f t="shared" si="1"/>
        <v>1227</v>
      </c>
      <c r="F7" s="229">
        <f t="shared" si="2"/>
        <v>1636</v>
      </c>
      <c r="G7" s="230">
        <f t="shared" si="5"/>
        <v>1294</v>
      </c>
      <c r="H7" s="231">
        <f t="shared" si="6"/>
        <v>216</v>
      </c>
    </row>
    <row r="8" spans="1:8">
      <c r="A8" s="5">
        <f t="shared" si="3"/>
        <v>4</v>
      </c>
      <c r="B8" s="228">
        <v>27600</v>
      </c>
      <c r="C8" s="6">
        <f t="shared" si="4"/>
        <v>428</v>
      </c>
      <c r="D8" s="7">
        <f t="shared" si="0"/>
        <v>856</v>
      </c>
      <c r="E8" s="7">
        <f t="shared" si="1"/>
        <v>1284</v>
      </c>
      <c r="F8" s="229">
        <f t="shared" si="2"/>
        <v>1712</v>
      </c>
      <c r="G8" s="230">
        <f t="shared" si="5"/>
        <v>1353</v>
      </c>
      <c r="H8" s="231">
        <f t="shared" si="6"/>
        <v>225</v>
      </c>
    </row>
    <row r="9" spans="1:8">
      <c r="A9" s="8">
        <f t="shared" si="3"/>
        <v>5</v>
      </c>
      <c r="B9" s="232">
        <v>28800</v>
      </c>
      <c r="C9" s="10">
        <f t="shared" si="4"/>
        <v>447</v>
      </c>
      <c r="D9" s="11">
        <f t="shared" si="0"/>
        <v>894</v>
      </c>
      <c r="E9" s="11">
        <f t="shared" si="1"/>
        <v>1341</v>
      </c>
      <c r="F9" s="209">
        <f t="shared" si="2"/>
        <v>1788</v>
      </c>
      <c r="G9" s="230">
        <f t="shared" si="5"/>
        <v>1412</v>
      </c>
      <c r="H9" s="231">
        <f t="shared" si="6"/>
        <v>235</v>
      </c>
    </row>
    <row r="10" spans="1:8">
      <c r="A10" s="5">
        <f t="shared" si="3"/>
        <v>6</v>
      </c>
      <c r="B10" s="228">
        <v>30300</v>
      </c>
      <c r="C10" s="6">
        <f t="shared" si="4"/>
        <v>470</v>
      </c>
      <c r="D10" s="7">
        <f t="shared" si="0"/>
        <v>940</v>
      </c>
      <c r="E10" s="7">
        <f t="shared" si="1"/>
        <v>1410</v>
      </c>
      <c r="F10" s="229">
        <f t="shared" si="2"/>
        <v>1880</v>
      </c>
      <c r="G10" s="233">
        <f t="shared" si="5"/>
        <v>1485</v>
      </c>
      <c r="H10" s="234">
        <f t="shared" si="6"/>
        <v>248</v>
      </c>
    </row>
    <row r="11" spans="1:8">
      <c r="A11" s="5">
        <f t="shared" si="3"/>
        <v>7</v>
      </c>
      <c r="B11" s="228">
        <v>31800</v>
      </c>
      <c r="C11" s="6">
        <f t="shared" si="4"/>
        <v>493</v>
      </c>
      <c r="D11" s="7">
        <f t="shared" si="0"/>
        <v>986</v>
      </c>
      <c r="E11" s="7">
        <f t="shared" si="1"/>
        <v>1479</v>
      </c>
      <c r="F11" s="229">
        <f t="shared" si="2"/>
        <v>1972</v>
      </c>
      <c r="G11" s="230">
        <f t="shared" si="5"/>
        <v>1559</v>
      </c>
      <c r="H11" s="231">
        <f t="shared" si="6"/>
        <v>260</v>
      </c>
    </row>
    <row r="12" spans="1:8">
      <c r="A12" s="5">
        <f t="shared" si="3"/>
        <v>8</v>
      </c>
      <c r="B12" s="228">
        <v>33300</v>
      </c>
      <c r="C12" s="6">
        <f t="shared" si="4"/>
        <v>516</v>
      </c>
      <c r="D12" s="7">
        <f t="shared" si="0"/>
        <v>1032</v>
      </c>
      <c r="E12" s="7">
        <f t="shared" si="1"/>
        <v>1548</v>
      </c>
      <c r="F12" s="229">
        <f t="shared" si="2"/>
        <v>2064</v>
      </c>
      <c r="G12" s="230">
        <f t="shared" si="5"/>
        <v>1632</v>
      </c>
      <c r="H12" s="231">
        <f t="shared" si="6"/>
        <v>272</v>
      </c>
    </row>
    <row r="13" spans="1:8">
      <c r="A13" s="5">
        <f t="shared" si="3"/>
        <v>9</v>
      </c>
      <c r="B13" s="228">
        <v>34800</v>
      </c>
      <c r="C13" s="6">
        <f t="shared" si="4"/>
        <v>540</v>
      </c>
      <c r="D13" s="7">
        <f t="shared" si="0"/>
        <v>1080</v>
      </c>
      <c r="E13" s="7">
        <f t="shared" si="1"/>
        <v>1620</v>
      </c>
      <c r="F13" s="229">
        <f t="shared" si="2"/>
        <v>2160</v>
      </c>
      <c r="G13" s="230">
        <f t="shared" si="5"/>
        <v>1706</v>
      </c>
      <c r="H13" s="231">
        <f t="shared" si="6"/>
        <v>284</v>
      </c>
    </row>
    <row r="14" spans="1:8">
      <c r="A14" s="8">
        <f t="shared" si="3"/>
        <v>10</v>
      </c>
      <c r="B14" s="232">
        <v>36300</v>
      </c>
      <c r="C14" s="10">
        <f t="shared" si="4"/>
        <v>563</v>
      </c>
      <c r="D14" s="11">
        <f t="shared" si="0"/>
        <v>1126</v>
      </c>
      <c r="E14" s="11">
        <f t="shared" si="1"/>
        <v>1689</v>
      </c>
      <c r="F14" s="209">
        <f t="shared" si="2"/>
        <v>2252</v>
      </c>
      <c r="G14" s="235">
        <f t="shared" si="5"/>
        <v>1779</v>
      </c>
      <c r="H14" s="236">
        <f t="shared" si="6"/>
        <v>297</v>
      </c>
    </row>
    <row r="15" spans="1:8">
      <c r="A15" s="5">
        <f t="shared" si="3"/>
        <v>11</v>
      </c>
      <c r="B15" s="228">
        <v>38200</v>
      </c>
      <c r="C15" s="6">
        <f t="shared" si="4"/>
        <v>592</v>
      </c>
      <c r="D15" s="7">
        <f t="shared" si="0"/>
        <v>1184</v>
      </c>
      <c r="E15" s="7">
        <f t="shared" si="1"/>
        <v>1776</v>
      </c>
      <c r="F15" s="229">
        <f t="shared" si="2"/>
        <v>2368</v>
      </c>
      <c r="G15" s="230">
        <f t="shared" si="5"/>
        <v>1872</v>
      </c>
      <c r="H15" s="231">
        <f t="shared" si="6"/>
        <v>312</v>
      </c>
    </row>
    <row r="16" spans="1:8">
      <c r="A16" s="5">
        <f t="shared" si="3"/>
        <v>12</v>
      </c>
      <c r="B16" s="228">
        <v>40100</v>
      </c>
      <c r="C16" s="6">
        <f t="shared" si="4"/>
        <v>622</v>
      </c>
      <c r="D16" s="7">
        <f t="shared" si="0"/>
        <v>1244</v>
      </c>
      <c r="E16" s="7">
        <f t="shared" si="1"/>
        <v>1866</v>
      </c>
      <c r="F16" s="229">
        <f t="shared" si="2"/>
        <v>2488</v>
      </c>
      <c r="G16" s="230">
        <f t="shared" si="5"/>
        <v>1965</v>
      </c>
      <c r="H16" s="231">
        <f t="shared" si="6"/>
        <v>328</v>
      </c>
    </row>
    <row r="17" spans="1:8">
      <c r="A17" s="5">
        <f t="shared" si="3"/>
        <v>13</v>
      </c>
      <c r="B17" s="228">
        <v>42000</v>
      </c>
      <c r="C17" s="6">
        <f t="shared" si="4"/>
        <v>651</v>
      </c>
      <c r="D17" s="7">
        <f>+C17*2</f>
        <v>1302</v>
      </c>
      <c r="E17" s="7">
        <f t="shared" si="1"/>
        <v>1953</v>
      </c>
      <c r="F17" s="229">
        <f t="shared" si="2"/>
        <v>2604</v>
      </c>
      <c r="G17" s="230">
        <f t="shared" si="5"/>
        <v>2058</v>
      </c>
      <c r="H17" s="231">
        <f t="shared" si="6"/>
        <v>343</v>
      </c>
    </row>
    <row r="18" spans="1:8">
      <c r="A18" s="5">
        <f t="shared" si="3"/>
        <v>14</v>
      </c>
      <c r="B18" s="228">
        <v>43900</v>
      </c>
      <c r="C18" s="6">
        <f t="shared" si="4"/>
        <v>681</v>
      </c>
      <c r="D18" s="7">
        <f t="shared" ref="D18:D51" si="7">+C18*2</f>
        <v>1362</v>
      </c>
      <c r="E18" s="7">
        <f t="shared" si="1"/>
        <v>2043</v>
      </c>
      <c r="F18" s="229">
        <f t="shared" si="2"/>
        <v>2724</v>
      </c>
      <c r="G18" s="230">
        <f t="shared" si="5"/>
        <v>2152</v>
      </c>
      <c r="H18" s="231">
        <f t="shared" si="6"/>
        <v>359</v>
      </c>
    </row>
    <row r="19" spans="1:8">
      <c r="A19" s="8">
        <f t="shared" si="3"/>
        <v>15</v>
      </c>
      <c r="B19" s="232">
        <v>45800</v>
      </c>
      <c r="C19" s="10">
        <f t="shared" si="4"/>
        <v>710</v>
      </c>
      <c r="D19" s="11">
        <f t="shared" si="7"/>
        <v>1420</v>
      </c>
      <c r="E19" s="11">
        <f t="shared" si="1"/>
        <v>2130</v>
      </c>
      <c r="F19" s="209">
        <f t="shared" si="2"/>
        <v>2840</v>
      </c>
      <c r="G19" s="230">
        <f t="shared" si="5"/>
        <v>2245</v>
      </c>
      <c r="H19" s="231">
        <f t="shared" si="6"/>
        <v>374</v>
      </c>
    </row>
    <row r="20" spans="1:8">
      <c r="A20" s="5">
        <f t="shared" si="3"/>
        <v>16</v>
      </c>
      <c r="B20" s="228">
        <v>48200</v>
      </c>
      <c r="C20" s="6">
        <f t="shared" si="4"/>
        <v>748</v>
      </c>
      <c r="D20" s="7">
        <f t="shared" si="7"/>
        <v>1496</v>
      </c>
      <c r="E20" s="7">
        <f t="shared" si="1"/>
        <v>2244</v>
      </c>
      <c r="F20" s="229">
        <f t="shared" si="2"/>
        <v>2992</v>
      </c>
      <c r="G20" s="233">
        <f t="shared" si="5"/>
        <v>2362</v>
      </c>
      <c r="H20" s="234">
        <f t="shared" si="6"/>
        <v>394</v>
      </c>
    </row>
    <row r="21" spans="1:8">
      <c r="A21" s="5">
        <f t="shared" si="3"/>
        <v>17</v>
      </c>
      <c r="B21" s="228">
        <v>50600</v>
      </c>
      <c r="C21" s="6">
        <f t="shared" si="4"/>
        <v>785</v>
      </c>
      <c r="D21" s="7">
        <f t="shared" si="7"/>
        <v>1570</v>
      </c>
      <c r="E21" s="7">
        <f t="shared" si="1"/>
        <v>2355</v>
      </c>
      <c r="F21" s="229">
        <f t="shared" si="2"/>
        <v>3140</v>
      </c>
      <c r="G21" s="230">
        <f t="shared" si="5"/>
        <v>2480</v>
      </c>
      <c r="H21" s="231">
        <f t="shared" si="6"/>
        <v>413</v>
      </c>
    </row>
    <row r="22" spans="1:8">
      <c r="A22" s="5">
        <f t="shared" si="3"/>
        <v>18</v>
      </c>
      <c r="B22" s="228">
        <v>53000</v>
      </c>
      <c r="C22" s="6">
        <f t="shared" si="4"/>
        <v>822</v>
      </c>
      <c r="D22" s="7">
        <f t="shared" si="7"/>
        <v>1644</v>
      </c>
      <c r="E22" s="7">
        <f t="shared" si="1"/>
        <v>2466</v>
      </c>
      <c r="F22" s="229">
        <f t="shared" si="2"/>
        <v>3288</v>
      </c>
      <c r="G22" s="230">
        <f t="shared" si="5"/>
        <v>2598</v>
      </c>
      <c r="H22" s="231">
        <f t="shared" si="6"/>
        <v>433</v>
      </c>
    </row>
    <row r="23" spans="1:8">
      <c r="A23" s="5">
        <f t="shared" si="3"/>
        <v>19</v>
      </c>
      <c r="B23" s="228">
        <v>55400</v>
      </c>
      <c r="C23" s="6">
        <f t="shared" si="4"/>
        <v>859</v>
      </c>
      <c r="D23" s="7">
        <f t="shared" si="7"/>
        <v>1718</v>
      </c>
      <c r="E23" s="7">
        <f t="shared" si="1"/>
        <v>2577</v>
      </c>
      <c r="F23" s="229">
        <f t="shared" si="2"/>
        <v>3436</v>
      </c>
      <c r="G23" s="230">
        <f t="shared" si="5"/>
        <v>2715</v>
      </c>
      <c r="H23" s="231">
        <f t="shared" si="6"/>
        <v>453</v>
      </c>
    </row>
    <row r="24" spans="1:8">
      <c r="A24" s="8">
        <f t="shared" si="3"/>
        <v>20</v>
      </c>
      <c r="B24" s="232">
        <v>57800</v>
      </c>
      <c r="C24" s="10">
        <f t="shared" si="4"/>
        <v>896</v>
      </c>
      <c r="D24" s="11">
        <f t="shared" si="7"/>
        <v>1792</v>
      </c>
      <c r="E24" s="11">
        <f t="shared" si="1"/>
        <v>2688</v>
      </c>
      <c r="F24" s="209">
        <f t="shared" si="2"/>
        <v>3584</v>
      </c>
      <c r="G24" s="235">
        <f t="shared" si="5"/>
        <v>2833</v>
      </c>
      <c r="H24" s="236">
        <f t="shared" si="6"/>
        <v>472</v>
      </c>
    </row>
    <row r="25" spans="1:8">
      <c r="A25" s="12">
        <f t="shared" si="3"/>
        <v>21</v>
      </c>
      <c r="B25" s="228">
        <v>60800</v>
      </c>
      <c r="C25" s="6">
        <f t="shared" si="4"/>
        <v>943</v>
      </c>
      <c r="D25" s="7">
        <f t="shared" si="7"/>
        <v>1886</v>
      </c>
      <c r="E25" s="6">
        <f t="shared" si="1"/>
        <v>2829</v>
      </c>
      <c r="F25" s="13">
        <f t="shared" si="2"/>
        <v>3772</v>
      </c>
      <c r="G25" s="230">
        <f t="shared" si="5"/>
        <v>2980</v>
      </c>
      <c r="H25" s="231">
        <f t="shared" si="6"/>
        <v>497</v>
      </c>
    </row>
    <row r="26" spans="1:8">
      <c r="A26" s="5">
        <f t="shared" si="3"/>
        <v>22</v>
      </c>
      <c r="B26" s="228">
        <v>63800</v>
      </c>
      <c r="C26" s="6">
        <f t="shared" si="4"/>
        <v>990</v>
      </c>
      <c r="D26" s="7">
        <f t="shared" si="7"/>
        <v>1980</v>
      </c>
      <c r="E26" s="6">
        <f t="shared" si="1"/>
        <v>2970</v>
      </c>
      <c r="F26" s="13">
        <f t="shared" si="2"/>
        <v>3960</v>
      </c>
      <c r="G26" s="230">
        <f t="shared" si="5"/>
        <v>3127</v>
      </c>
      <c r="H26" s="231">
        <f t="shared" si="6"/>
        <v>521</v>
      </c>
    </row>
    <row r="27" spans="1:8">
      <c r="A27" s="5">
        <f t="shared" si="3"/>
        <v>23</v>
      </c>
      <c r="B27" s="228">
        <v>66800</v>
      </c>
      <c r="C27" s="6">
        <f t="shared" si="4"/>
        <v>1036</v>
      </c>
      <c r="D27" s="7">
        <f t="shared" si="7"/>
        <v>2072</v>
      </c>
      <c r="E27" s="6">
        <f t="shared" si="1"/>
        <v>3108</v>
      </c>
      <c r="F27" s="13">
        <f t="shared" si="2"/>
        <v>4144</v>
      </c>
      <c r="G27" s="230">
        <f t="shared" si="5"/>
        <v>3274</v>
      </c>
      <c r="H27" s="231">
        <f t="shared" si="6"/>
        <v>546</v>
      </c>
    </row>
    <row r="28" spans="1:8">
      <c r="A28" s="5">
        <f t="shared" si="3"/>
        <v>24</v>
      </c>
      <c r="B28" s="228">
        <v>69800</v>
      </c>
      <c r="C28" s="6">
        <f t="shared" si="4"/>
        <v>1083</v>
      </c>
      <c r="D28" s="7">
        <f t="shared" si="7"/>
        <v>2166</v>
      </c>
      <c r="E28" s="6">
        <f t="shared" si="1"/>
        <v>3249</v>
      </c>
      <c r="F28" s="13">
        <f t="shared" si="2"/>
        <v>4332</v>
      </c>
      <c r="G28" s="230">
        <f t="shared" si="5"/>
        <v>3421</v>
      </c>
      <c r="H28" s="231">
        <f t="shared" si="6"/>
        <v>570</v>
      </c>
    </row>
    <row r="29" spans="1:8">
      <c r="A29" s="8">
        <f t="shared" si="3"/>
        <v>25</v>
      </c>
      <c r="B29" s="232">
        <v>72800</v>
      </c>
      <c r="C29" s="10">
        <f t="shared" si="4"/>
        <v>1129</v>
      </c>
      <c r="D29" s="11">
        <f t="shared" si="7"/>
        <v>2258</v>
      </c>
      <c r="E29" s="10">
        <f t="shared" si="1"/>
        <v>3387</v>
      </c>
      <c r="F29" s="212">
        <f t="shared" si="2"/>
        <v>4516</v>
      </c>
      <c r="G29" s="230">
        <f t="shared" si="5"/>
        <v>3568</v>
      </c>
      <c r="H29" s="231">
        <f t="shared" si="6"/>
        <v>595</v>
      </c>
    </row>
    <row r="30" spans="1:8">
      <c r="A30" s="5">
        <f t="shared" si="3"/>
        <v>26</v>
      </c>
      <c r="B30" s="237">
        <v>76500</v>
      </c>
      <c r="C30" s="6">
        <f t="shared" si="4"/>
        <v>1187</v>
      </c>
      <c r="D30" s="7">
        <f t="shared" si="7"/>
        <v>2374</v>
      </c>
      <c r="E30" s="7">
        <f t="shared" si="1"/>
        <v>3561</v>
      </c>
      <c r="F30" s="229">
        <f t="shared" si="2"/>
        <v>4748</v>
      </c>
      <c r="G30" s="233">
        <f t="shared" si="5"/>
        <v>3749</v>
      </c>
      <c r="H30" s="234">
        <f t="shared" si="6"/>
        <v>625</v>
      </c>
    </row>
    <row r="31" spans="1:8">
      <c r="A31" s="5">
        <f t="shared" si="3"/>
        <v>27</v>
      </c>
      <c r="B31" s="237">
        <v>80200</v>
      </c>
      <c r="C31" s="6">
        <f t="shared" si="4"/>
        <v>1244</v>
      </c>
      <c r="D31" s="7">
        <f t="shared" si="7"/>
        <v>2488</v>
      </c>
      <c r="E31" s="7">
        <f t="shared" si="1"/>
        <v>3732</v>
      </c>
      <c r="F31" s="229">
        <f t="shared" si="2"/>
        <v>4976</v>
      </c>
      <c r="G31" s="230">
        <f t="shared" si="5"/>
        <v>3931</v>
      </c>
      <c r="H31" s="231">
        <f t="shared" si="6"/>
        <v>655</v>
      </c>
    </row>
    <row r="32" spans="1:8">
      <c r="A32" s="5">
        <f t="shared" si="3"/>
        <v>28</v>
      </c>
      <c r="B32" s="228">
        <v>83900</v>
      </c>
      <c r="C32" s="6">
        <f t="shared" si="4"/>
        <v>1301</v>
      </c>
      <c r="D32" s="7">
        <f t="shared" si="7"/>
        <v>2602</v>
      </c>
      <c r="E32" s="7">
        <f t="shared" si="1"/>
        <v>3903</v>
      </c>
      <c r="F32" s="229">
        <f t="shared" si="2"/>
        <v>5204</v>
      </c>
      <c r="G32" s="230">
        <f t="shared" si="5"/>
        <v>4112</v>
      </c>
      <c r="H32" s="231">
        <f t="shared" si="6"/>
        <v>685</v>
      </c>
    </row>
    <row r="33" spans="1:8">
      <c r="A33" s="8">
        <f t="shared" si="3"/>
        <v>29</v>
      </c>
      <c r="B33" s="232">
        <v>87600</v>
      </c>
      <c r="C33" s="10">
        <f t="shared" si="4"/>
        <v>1359</v>
      </c>
      <c r="D33" s="11">
        <f t="shared" si="7"/>
        <v>2718</v>
      </c>
      <c r="E33" s="11">
        <f t="shared" si="1"/>
        <v>4077</v>
      </c>
      <c r="F33" s="209">
        <f t="shared" si="2"/>
        <v>5436</v>
      </c>
      <c r="G33" s="235">
        <f t="shared" si="5"/>
        <v>4293</v>
      </c>
      <c r="H33" s="236">
        <f t="shared" si="6"/>
        <v>716</v>
      </c>
    </row>
    <row r="34" spans="1:8">
      <c r="A34" s="5">
        <f t="shared" si="3"/>
        <v>30</v>
      </c>
      <c r="B34" s="228">
        <v>92100</v>
      </c>
      <c r="C34" s="6">
        <f t="shared" si="4"/>
        <v>1428</v>
      </c>
      <c r="D34" s="7">
        <f t="shared" si="7"/>
        <v>2856</v>
      </c>
      <c r="E34" s="6">
        <f t="shared" si="1"/>
        <v>4284</v>
      </c>
      <c r="F34" s="13">
        <f t="shared" si="2"/>
        <v>5712</v>
      </c>
      <c r="G34" s="230">
        <f t="shared" si="5"/>
        <v>4514</v>
      </c>
      <c r="H34" s="231">
        <f t="shared" si="6"/>
        <v>752</v>
      </c>
    </row>
    <row r="35" spans="1:8">
      <c r="A35" s="5">
        <f t="shared" si="3"/>
        <v>31</v>
      </c>
      <c r="B35" s="228">
        <v>96600</v>
      </c>
      <c r="C35" s="6">
        <f t="shared" si="4"/>
        <v>1498</v>
      </c>
      <c r="D35" s="7">
        <f t="shared" si="7"/>
        <v>2996</v>
      </c>
      <c r="E35" s="6">
        <f t="shared" si="1"/>
        <v>4494</v>
      </c>
      <c r="F35" s="13">
        <f t="shared" si="2"/>
        <v>5992</v>
      </c>
      <c r="G35" s="230">
        <f t="shared" si="5"/>
        <v>4735</v>
      </c>
      <c r="H35" s="231">
        <f t="shared" si="6"/>
        <v>789</v>
      </c>
    </row>
    <row r="36" spans="1:8">
      <c r="A36" s="5">
        <f t="shared" si="3"/>
        <v>32</v>
      </c>
      <c r="B36" s="228">
        <v>101100</v>
      </c>
      <c r="C36" s="6">
        <f t="shared" si="4"/>
        <v>1568</v>
      </c>
      <c r="D36" s="7">
        <f t="shared" si="7"/>
        <v>3136</v>
      </c>
      <c r="E36" s="6">
        <f t="shared" si="1"/>
        <v>4704</v>
      </c>
      <c r="F36" s="13">
        <f t="shared" si="2"/>
        <v>6272</v>
      </c>
      <c r="G36" s="230">
        <f t="shared" si="5"/>
        <v>4955</v>
      </c>
      <c r="H36" s="231">
        <f t="shared" si="6"/>
        <v>826</v>
      </c>
    </row>
    <row r="37" spans="1:8">
      <c r="A37" s="5">
        <f t="shared" si="3"/>
        <v>33</v>
      </c>
      <c r="B37" s="228">
        <v>105600</v>
      </c>
      <c r="C37" s="6">
        <f t="shared" si="4"/>
        <v>1638</v>
      </c>
      <c r="D37" s="7">
        <f t="shared" si="7"/>
        <v>3276</v>
      </c>
      <c r="E37" s="6">
        <f t="shared" si="1"/>
        <v>4914</v>
      </c>
      <c r="F37" s="13">
        <f t="shared" si="2"/>
        <v>6552</v>
      </c>
      <c r="G37" s="230">
        <f t="shared" si="5"/>
        <v>5176</v>
      </c>
      <c r="H37" s="231">
        <f t="shared" si="6"/>
        <v>863</v>
      </c>
    </row>
    <row r="38" spans="1:8">
      <c r="A38" s="8">
        <f t="shared" si="3"/>
        <v>34</v>
      </c>
      <c r="B38" s="232">
        <v>110100</v>
      </c>
      <c r="C38" s="10">
        <f t="shared" si="4"/>
        <v>1708</v>
      </c>
      <c r="D38" s="11">
        <f t="shared" si="7"/>
        <v>3416</v>
      </c>
      <c r="E38" s="10">
        <f t="shared" si="1"/>
        <v>5124</v>
      </c>
      <c r="F38" s="212">
        <f t="shared" si="2"/>
        <v>6832</v>
      </c>
      <c r="G38" s="230">
        <f t="shared" si="5"/>
        <v>5396</v>
      </c>
      <c r="H38" s="231">
        <f t="shared" si="6"/>
        <v>899</v>
      </c>
    </row>
    <row r="39" spans="1:8">
      <c r="A39" s="5">
        <f t="shared" si="3"/>
        <v>35</v>
      </c>
      <c r="B39" s="237">
        <v>115500</v>
      </c>
      <c r="C39" s="6">
        <f t="shared" si="4"/>
        <v>1791</v>
      </c>
      <c r="D39" s="7">
        <f t="shared" si="7"/>
        <v>3582</v>
      </c>
      <c r="E39" s="7">
        <f t="shared" si="1"/>
        <v>5373</v>
      </c>
      <c r="F39" s="229">
        <f t="shared" si="2"/>
        <v>7164</v>
      </c>
      <c r="G39" s="233">
        <f t="shared" si="5"/>
        <v>5661</v>
      </c>
      <c r="H39" s="234">
        <f t="shared" si="6"/>
        <v>943</v>
      </c>
    </row>
    <row r="40" spans="1:8">
      <c r="A40" s="5">
        <f t="shared" si="3"/>
        <v>36</v>
      </c>
      <c r="B40" s="237">
        <v>120900</v>
      </c>
      <c r="C40" s="6">
        <f t="shared" si="4"/>
        <v>1875</v>
      </c>
      <c r="D40" s="7">
        <f t="shared" si="7"/>
        <v>3750</v>
      </c>
      <c r="E40" s="7">
        <f t="shared" si="1"/>
        <v>5625</v>
      </c>
      <c r="F40" s="229">
        <f t="shared" si="2"/>
        <v>7500</v>
      </c>
      <c r="G40" s="230">
        <f t="shared" si="5"/>
        <v>5926</v>
      </c>
      <c r="H40" s="231">
        <f t="shared" si="6"/>
        <v>988</v>
      </c>
    </row>
    <row r="41" spans="1:8">
      <c r="A41" s="5">
        <f t="shared" si="3"/>
        <v>37</v>
      </c>
      <c r="B41" s="228">
        <v>126300</v>
      </c>
      <c r="C41" s="6">
        <f t="shared" si="4"/>
        <v>1959</v>
      </c>
      <c r="D41" s="7">
        <f t="shared" si="7"/>
        <v>3918</v>
      </c>
      <c r="E41" s="7">
        <f t="shared" si="1"/>
        <v>5877</v>
      </c>
      <c r="F41" s="229">
        <f t="shared" si="2"/>
        <v>7836</v>
      </c>
      <c r="G41" s="230">
        <f t="shared" si="5"/>
        <v>6190</v>
      </c>
      <c r="H41" s="231">
        <f t="shared" si="6"/>
        <v>1032</v>
      </c>
    </row>
    <row r="42" spans="1:8">
      <c r="A42" s="5">
        <f>+A41+1</f>
        <v>38</v>
      </c>
      <c r="B42" s="228">
        <v>131700</v>
      </c>
      <c r="C42" s="6">
        <f t="shared" si="4"/>
        <v>2043</v>
      </c>
      <c r="D42" s="7">
        <f t="shared" si="7"/>
        <v>4086</v>
      </c>
      <c r="E42" s="7">
        <f t="shared" si="1"/>
        <v>6129</v>
      </c>
      <c r="F42" s="229">
        <f t="shared" si="2"/>
        <v>8172</v>
      </c>
      <c r="G42" s="230">
        <f t="shared" si="5"/>
        <v>6455</v>
      </c>
      <c r="H42" s="231">
        <f t="shared" si="6"/>
        <v>1076</v>
      </c>
    </row>
    <row r="43" spans="1:8">
      <c r="A43" s="5">
        <f t="shared" si="3"/>
        <v>39</v>
      </c>
      <c r="B43" s="237">
        <v>137100</v>
      </c>
      <c r="C43" s="6">
        <f t="shared" si="4"/>
        <v>2126</v>
      </c>
      <c r="D43" s="7">
        <f t="shared" si="7"/>
        <v>4252</v>
      </c>
      <c r="E43" s="7">
        <f t="shared" si="1"/>
        <v>6378</v>
      </c>
      <c r="F43" s="229">
        <f t="shared" si="2"/>
        <v>8504</v>
      </c>
      <c r="G43" s="230">
        <f t="shared" si="5"/>
        <v>6719</v>
      </c>
      <c r="H43" s="231">
        <f t="shared" si="6"/>
        <v>1120</v>
      </c>
    </row>
    <row r="44" spans="1:8">
      <c r="A44" s="5">
        <f t="shared" si="3"/>
        <v>40</v>
      </c>
      <c r="B44" s="237">
        <v>142500</v>
      </c>
      <c r="C44" s="6">
        <f t="shared" si="4"/>
        <v>2210</v>
      </c>
      <c r="D44" s="7">
        <f t="shared" si="7"/>
        <v>4420</v>
      </c>
      <c r="E44" s="7">
        <f t="shared" si="1"/>
        <v>6630</v>
      </c>
      <c r="F44" s="229">
        <f t="shared" si="2"/>
        <v>8840</v>
      </c>
      <c r="G44" s="230">
        <f t="shared" si="5"/>
        <v>6984</v>
      </c>
      <c r="H44" s="231">
        <f t="shared" si="6"/>
        <v>1164</v>
      </c>
    </row>
    <row r="45" spans="1:8">
      <c r="A45" s="5">
        <f t="shared" si="3"/>
        <v>41</v>
      </c>
      <c r="B45" s="228">
        <v>147900</v>
      </c>
      <c r="C45" s="6">
        <f t="shared" si="4"/>
        <v>2294</v>
      </c>
      <c r="D45" s="7">
        <f t="shared" si="7"/>
        <v>4588</v>
      </c>
      <c r="E45" s="7">
        <f t="shared" si="1"/>
        <v>6882</v>
      </c>
      <c r="F45" s="229">
        <f t="shared" si="2"/>
        <v>9176</v>
      </c>
      <c r="G45" s="230">
        <f t="shared" si="5"/>
        <v>7249</v>
      </c>
      <c r="H45" s="231">
        <f t="shared" si="6"/>
        <v>1208</v>
      </c>
    </row>
    <row r="46" spans="1:8">
      <c r="A46" s="8">
        <f>+A45+1</f>
        <v>42</v>
      </c>
      <c r="B46" s="232">
        <v>150000</v>
      </c>
      <c r="C46" s="10">
        <f t="shared" si="4"/>
        <v>2327</v>
      </c>
      <c r="D46" s="11">
        <f t="shared" si="7"/>
        <v>4654</v>
      </c>
      <c r="E46" s="11">
        <f t="shared" si="1"/>
        <v>6981</v>
      </c>
      <c r="F46" s="209">
        <f t="shared" si="2"/>
        <v>9308</v>
      </c>
      <c r="G46" s="235">
        <f t="shared" si="5"/>
        <v>7352</v>
      </c>
      <c r="H46" s="236">
        <f t="shared" si="6"/>
        <v>1225</v>
      </c>
    </row>
    <row r="47" spans="1:8">
      <c r="A47" s="5">
        <f t="shared" si="3"/>
        <v>43</v>
      </c>
      <c r="B47" s="237">
        <v>156400</v>
      </c>
      <c r="C47" s="6">
        <f t="shared" si="4"/>
        <v>2426</v>
      </c>
      <c r="D47" s="7">
        <f t="shared" si="7"/>
        <v>4852</v>
      </c>
      <c r="E47" s="7">
        <f t="shared" si="1"/>
        <v>7278</v>
      </c>
      <c r="F47" s="229">
        <f t="shared" si="2"/>
        <v>9704</v>
      </c>
      <c r="G47" s="230">
        <f t="shared" si="5"/>
        <v>7665</v>
      </c>
      <c r="H47" s="231">
        <f t="shared" si="6"/>
        <v>1278</v>
      </c>
    </row>
    <row r="48" spans="1:8">
      <c r="A48" s="5">
        <f t="shared" si="3"/>
        <v>44</v>
      </c>
      <c r="B48" s="237">
        <v>162800</v>
      </c>
      <c r="C48" s="6">
        <f t="shared" si="4"/>
        <v>2525</v>
      </c>
      <c r="D48" s="7">
        <f t="shared" si="7"/>
        <v>5050</v>
      </c>
      <c r="E48" s="7">
        <f t="shared" si="1"/>
        <v>7575</v>
      </c>
      <c r="F48" s="229">
        <f t="shared" si="2"/>
        <v>10100</v>
      </c>
      <c r="G48" s="230">
        <f t="shared" si="5"/>
        <v>7979</v>
      </c>
      <c r="H48" s="231">
        <f t="shared" si="6"/>
        <v>1330</v>
      </c>
    </row>
    <row r="49" spans="1:9">
      <c r="A49" s="5">
        <f t="shared" si="3"/>
        <v>45</v>
      </c>
      <c r="B49" s="228">
        <v>169200</v>
      </c>
      <c r="C49" s="6">
        <f t="shared" si="4"/>
        <v>2624</v>
      </c>
      <c r="D49" s="7">
        <f t="shared" si="7"/>
        <v>5248</v>
      </c>
      <c r="E49" s="7">
        <f t="shared" si="1"/>
        <v>7872</v>
      </c>
      <c r="F49" s="229">
        <f t="shared" si="2"/>
        <v>10496</v>
      </c>
      <c r="G49" s="230">
        <f t="shared" si="5"/>
        <v>8293</v>
      </c>
      <c r="H49" s="231">
        <f t="shared" si="6"/>
        <v>1382</v>
      </c>
    </row>
    <row r="50" spans="1:9">
      <c r="A50" s="5">
        <f>+A49+1</f>
        <v>46</v>
      </c>
      <c r="B50" s="228">
        <v>175600</v>
      </c>
      <c r="C50" s="6">
        <f t="shared" si="4"/>
        <v>2724</v>
      </c>
      <c r="D50" s="7">
        <f t="shared" si="7"/>
        <v>5448</v>
      </c>
      <c r="E50" s="7">
        <f t="shared" si="1"/>
        <v>8172</v>
      </c>
      <c r="F50" s="229">
        <f t="shared" si="2"/>
        <v>10896</v>
      </c>
      <c r="G50" s="230">
        <f t="shared" si="5"/>
        <v>8606</v>
      </c>
      <c r="H50" s="231">
        <f t="shared" si="6"/>
        <v>1434</v>
      </c>
    </row>
    <row r="51" spans="1:9" ht="17.5" thickBot="1">
      <c r="A51" s="15">
        <f t="shared" si="3"/>
        <v>47</v>
      </c>
      <c r="B51" s="238">
        <v>182000</v>
      </c>
      <c r="C51" s="16">
        <f t="shared" si="4"/>
        <v>2823</v>
      </c>
      <c r="D51" s="17">
        <f t="shared" si="7"/>
        <v>5646</v>
      </c>
      <c r="E51" s="17">
        <f t="shared" si="1"/>
        <v>8469</v>
      </c>
      <c r="F51" s="214">
        <f t="shared" si="2"/>
        <v>11292</v>
      </c>
      <c r="G51" s="239">
        <f t="shared" si="5"/>
        <v>8920</v>
      </c>
      <c r="H51" s="240">
        <f t="shared" si="6"/>
        <v>1487</v>
      </c>
    </row>
    <row r="52" spans="1:9" s="219" customFormat="1" ht="15" customHeight="1">
      <c r="A52" s="217" t="s">
        <v>463</v>
      </c>
      <c r="B52" s="217"/>
      <c r="C52" s="217"/>
      <c r="D52" s="217"/>
      <c r="E52" s="217"/>
      <c r="F52" s="217"/>
      <c r="G52" s="217"/>
      <c r="H52" s="218" t="s">
        <v>464</v>
      </c>
    </row>
    <row r="53" spans="1:9" s="219" customFormat="1" ht="15" customHeight="1">
      <c r="A53" s="217"/>
      <c r="B53" s="217"/>
      <c r="C53" s="217"/>
      <c r="D53" s="217"/>
      <c r="E53" s="217"/>
      <c r="F53" s="217"/>
      <c r="G53" s="217"/>
      <c r="H53" s="218"/>
    </row>
    <row r="54" spans="1:9" s="219" customFormat="1" ht="16.5" customHeight="1">
      <c r="A54" s="497" t="s">
        <v>465</v>
      </c>
      <c r="B54" s="497"/>
      <c r="C54" s="497"/>
      <c r="D54" s="497"/>
      <c r="E54" s="497"/>
      <c r="F54" s="497"/>
      <c r="G54" s="217"/>
      <c r="H54" s="218"/>
    </row>
    <row r="55" spans="1:9" s="221" customFormat="1">
      <c r="A55" s="497" t="s">
        <v>466</v>
      </c>
      <c r="B55" s="497"/>
      <c r="C55" s="497"/>
      <c r="D55" s="497"/>
      <c r="E55" s="497"/>
      <c r="F55" s="224"/>
      <c r="G55" s="217"/>
      <c r="H55" s="220"/>
    </row>
    <row r="56" spans="1:9" s="219" customFormat="1" ht="36.65" customHeight="1">
      <c r="A56" s="498" t="s">
        <v>467</v>
      </c>
      <c r="B56" s="498"/>
      <c r="C56" s="498"/>
      <c r="D56" s="498"/>
      <c r="E56" s="498"/>
      <c r="F56" s="498"/>
      <c r="G56" s="498"/>
      <c r="H56" s="20"/>
      <c r="I56" s="20"/>
    </row>
    <row r="57" spans="1:9" s="219" customFormat="1" ht="16.5" customHeight="1">
      <c r="A57" s="499"/>
      <c r="B57" s="499"/>
      <c r="C57" s="499"/>
      <c r="D57" s="499"/>
      <c r="E57" s="499"/>
      <c r="F57" s="499"/>
      <c r="G57" s="20"/>
      <c r="H57" s="20"/>
    </row>
    <row r="58" spans="1:9">
      <c r="A58" s="20"/>
      <c r="B58" s="20"/>
      <c r="C58" s="20"/>
      <c r="D58" s="20"/>
      <c r="E58" s="20"/>
      <c r="F58" s="20"/>
      <c r="G58" s="20"/>
    </row>
    <row r="59" spans="1:9">
      <c r="A59" s="20"/>
      <c r="B59" s="20"/>
      <c r="C59" s="20"/>
      <c r="D59" s="20"/>
      <c r="E59" s="20"/>
      <c r="F59" s="20"/>
      <c r="G59" s="20"/>
    </row>
  </sheetData>
  <mergeCells count="9">
    <mergeCell ref="A57:F57"/>
    <mergeCell ref="H3:H4"/>
    <mergeCell ref="A56:G56"/>
    <mergeCell ref="A3:A4"/>
    <mergeCell ref="B3:B4"/>
    <mergeCell ref="C3:F3"/>
    <mergeCell ref="G3:G4"/>
    <mergeCell ref="A54:F54"/>
    <mergeCell ref="A55:E55"/>
  </mergeCells>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9" tint="-0.499984740745262"/>
  </sheetPr>
  <dimension ref="A1:AE74"/>
  <sheetViews>
    <sheetView workbookViewId="0">
      <selection activeCell="O21" sqref="O21"/>
    </sheetView>
  </sheetViews>
  <sheetFormatPr defaultColWidth="9" defaultRowHeight="17"/>
  <cols>
    <col min="1" max="1" width="8.90625" style="53" customWidth="1"/>
    <col min="2" max="2" width="6" style="53" customWidth="1"/>
    <col min="3" max="3" width="7.1796875" style="53" customWidth="1"/>
    <col min="4" max="29" width="6" style="53" customWidth="1"/>
    <col min="30" max="30" width="3.1796875" style="53" customWidth="1"/>
    <col min="31" max="31" width="10.453125" style="53" customWidth="1"/>
    <col min="32" max="256" width="9" style="53"/>
    <col min="257" max="257" width="8.90625" style="53" customWidth="1"/>
    <col min="258" max="258" width="6" style="53" customWidth="1"/>
    <col min="259" max="259" width="7.1796875" style="53" customWidth="1"/>
    <col min="260" max="285" width="6" style="53" customWidth="1"/>
    <col min="286" max="286" width="3.1796875" style="53" customWidth="1"/>
    <col min="287" max="287" width="10.453125" style="53" customWidth="1"/>
    <col min="288" max="512" width="9" style="53"/>
    <col min="513" max="513" width="8.90625" style="53" customWidth="1"/>
    <col min="514" max="514" width="6" style="53" customWidth="1"/>
    <col min="515" max="515" width="7.1796875" style="53" customWidth="1"/>
    <col min="516" max="541" width="6" style="53" customWidth="1"/>
    <col min="542" max="542" width="3.1796875" style="53" customWidth="1"/>
    <col min="543" max="543" width="10.453125" style="53" customWidth="1"/>
    <col min="544" max="768" width="9" style="53"/>
    <col min="769" max="769" width="8.90625" style="53" customWidth="1"/>
    <col min="770" max="770" width="6" style="53" customWidth="1"/>
    <col min="771" max="771" width="7.1796875" style="53" customWidth="1"/>
    <col min="772" max="797" width="6" style="53" customWidth="1"/>
    <col min="798" max="798" width="3.1796875" style="53" customWidth="1"/>
    <col min="799" max="799" width="10.453125" style="53" customWidth="1"/>
    <col min="800" max="1024" width="9" style="53"/>
    <col min="1025" max="1025" width="8.90625" style="53" customWidth="1"/>
    <col min="1026" max="1026" width="6" style="53" customWidth="1"/>
    <col min="1027" max="1027" width="7.1796875" style="53" customWidth="1"/>
    <col min="1028" max="1053" width="6" style="53" customWidth="1"/>
    <col min="1054" max="1054" width="3.1796875" style="53" customWidth="1"/>
    <col min="1055" max="1055" width="10.453125" style="53" customWidth="1"/>
    <col min="1056" max="1280" width="9" style="53"/>
    <col min="1281" max="1281" width="8.90625" style="53" customWidth="1"/>
    <col min="1282" max="1282" width="6" style="53" customWidth="1"/>
    <col min="1283" max="1283" width="7.1796875" style="53" customWidth="1"/>
    <col min="1284" max="1309" width="6" style="53" customWidth="1"/>
    <col min="1310" max="1310" width="3.1796875" style="53" customWidth="1"/>
    <col min="1311" max="1311" width="10.453125" style="53" customWidth="1"/>
    <col min="1312" max="1536" width="9" style="53"/>
    <col min="1537" max="1537" width="8.90625" style="53" customWidth="1"/>
    <col min="1538" max="1538" width="6" style="53" customWidth="1"/>
    <col min="1539" max="1539" width="7.1796875" style="53" customWidth="1"/>
    <col min="1540" max="1565" width="6" style="53" customWidth="1"/>
    <col min="1566" max="1566" width="3.1796875" style="53" customWidth="1"/>
    <col min="1567" max="1567" width="10.453125" style="53" customWidth="1"/>
    <col min="1568" max="1792" width="9" style="53"/>
    <col min="1793" max="1793" width="8.90625" style="53" customWidth="1"/>
    <col min="1794" max="1794" width="6" style="53" customWidth="1"/>
    <col min="1795" max="1795" width="7.1796875" style="53" customWidth="1"/>
    <col min="1796" max="1821" width="6" style="53" customWidth="1"/>
    <col min="1822" max="1822" width="3.1796875" style="53" customWidth="1"/>
    <col min="1823" max="1823" width="10.453125" style="53" customWidth="1"/>
    <col min="1824" max="2048" width="9" style="53"/>
    <col min="2049" max="2049" width="8.90625" style="53" customWidth="1"/>
    <col min="2050" max="2050" width="6" style="53" customWidth="1"/>
    <col min="2051" max="2051" width="7.1796875" style="53" customWidth="1"/>
    <col min="2052" max="2077" width="6" style="53" customWidth="1"/>
    <col min="2078" max="2078" width="3.1796875" style="53" customWidth="1"/>
    <col min="2079" max="2079" width="10.453125" style="53" customWidth="1"/>
    <col min="2080" max="2304" width="9" style="53"/>
    <col min="2305" max="2305" width="8.90625" style="53" customWidth="1"/>
    <col min="2306" max="2306" width="6" style="53" customWidth="1"/>
    <col min="2307" max="2307" width="7.1796875" style="53" customWidth="1"/>
    <col min="2308" max="2333" width="6" style="53" customWidth="1"/>
    <col min="2334" max="2334" width="3.1796875" style="53" customWidth="1"/>
    <col min="2335" max="2335" width="10.453125" style="53" customWidth="1"/>
    <col min="2336" max="2560" width="9" style="53"/>
    <col min="2561" max="2561" width="8.90625" style="53" customWidth="1"/>
    <col min="2562" max="2562" width="6" style="53" customWidth="1"/>
    <col min="2563" max="2563" width="7.1796875" style="53" customWidth="1"/>
    <col min="2564" max="2589" width="6" style="53" customWidth="1"/>
    <col min="2590" max="2590" width="3.1796875" style="53" customWidth="1"/>
    <col min="2591" max="2591" width="10.453125" style="53" customWidth="1"/>
    <col min="2592" max="2816" width="9" style="53"/>
    <col min="2817" max="2817" width="8.90625" style="53" customWidth="1"/>
    <col min="2818" max="2818" width="6" style="53" customWidth="1"/>
    <col min="2819" max="2819" width="7.1796875" style="53" customWidth="1"/>
    <col min="2820" max="2845" width="6" style="53" customWidth="1"/>
    <col min="2846" max="2846" width="3.1796875" style="53" customWidth="1"/>
    <col min="2847" max="2847" width="10.453125" style="53" customWidth="1"/>
    <col min="2848" max="3072" width="9" style="53"/>
    <col min="3073" max="3073" width="8.90625" style="53" customWidth="1"/>
    <col min="3074" max="3074" width="6" style="53" customWidth="1"/>
    <col min="3075" max="3075" width="7.1796875" style="53" customWidth="1"/>
    <col min="3076" max="3101" width="6" style="53" customWidth="1"/>
    <col min="3102" max="3102" width="3.1796875" style="53" customWidth="1"/>
    <col min="3103" max="3103" width="10.453125" style="53" customWidth="1"/>
    <col min="3104" max="3328" width="9" style="53"/>
    <col min="3329" max="3329" width="8.90625" style="53" customWidth="1"/>
    <col min="3330" max="3330" width="6" style="53" customWidth="1"/>
    <col min="3331" max="3331" width="7.1796875" style="53" customWidth="1"/>
    <col min="3332" max="3357" width="6" style="53" customWidth="1"/>
    <col min="3358" max="3358" width="3.1796875" style="53" customWidth="1"/>
    <col min="3359" max="3359" width="10.453125" style="53" customWidth="1"/>
    <col min="3360" max="3584" width="9" style="53"/>
    <col min="3585" max="3585" width="8.90625" style="53" customWidth="1"/>
    <col min="3586" max="3586" width="6" style="53" customWidth="1"/>
    <col min="3587" max="3587" width="7.1796875" style="53" customWidth="1"/>
    <col min="3588" max="3613" width="6" style="53" customWidth="1"/>
    <col min="3614" max="3614" width="3.1796875" style="53" customWidth="1"/>
    <col min="3615" max="3615" width="10.453125" style="53" customWidth="1"/>
    <col min="3616" max="3840" width="9" style="53"/>
    <col min="3841" max="3841" width="8.90625" style="53" customWidth="1"/>
    <col min="3842" max="3842" width="6" style="53" customWidth="1"/>
    <col min="3843" max="3843" width="7.1796875" style="53" customWidth="1"/>
    <col min="3844" max="3869" width="6" style="53" customWidth="1"/>
    <col min="3870" max="3870" width="3.1796875" style="53" customWidth="1"/>
    <col min="3871" max="3871" width="10.453125" style="53" customWidth="1"/>
    <col min="3872" max="4096" width="9" style="53"/>
    <col min="4097" max="4097" width="8.90625" style="53" customWidth="1"/>
    <col min="4098" max="4098" width="6" style="53" customWidth="1"/>
    <col min="4099" max="4099" width="7.1796875" style="53" customWidth="1"/>
    <col min="4100" max="4125" width="6" style="53" customWidth="1"/>
    <col min="4126" max="4126" width="3.1796875" style="53" customWidth="1"/>
    <col min="4127" max="4127" width="10.453125" style="53" customWidth="1"/>
    <col min="4128" max="4352" width="9" style="53"/>
    <col min="4353" max="4353" width="8.90625" style="53" customWidth="1"/>
    <col min="4354" max="4354" width="6" style="53" customWidth="1"/>
    <col min="4355" max="4355" width="7.1796875" style="53" customWidth="1"/>
    <col min="4356" max="4381" width="6" style="53" customWidth="1"/>
    <col min="4382" max="4382" width="3.1796875" style="53" customWidth="1"/>
    <col min="4383" max="4383" width="10.453125" style="53" customWidth="1"/>
    <col min="4384" max="4608" width="9" style="53"/>
    <col min="4609" max="4609" width="8.90625" style="53" customWidth="1"/>
    <col min="4610" max="4610" width="6" style="53" customWidth="1"/>
    <col min="4611" max="4611" width="7.1796875" style="53" customWidth="1"/>
    <col min="4612" max="4637" width="6" style="53" customWidth="1"/>
    <col min="4638" max="4638" width="3.1796875" style="53" customWidth="1"/>
    <col min="4639" max="4639" width="10.453125" style="53" customWidth="1"/>
    <col min="4640" max="4864" width="9" style="53"/>
    <col min="4865" max="4865" width="8.90625" style="53" customWidth="1"/>
    <col min="4866" max="4866" width="6" style="53" customWidth="1"/>
    <col min="4867" max="4867" width="7.1796875" style="53" customWidth="1"/>
    <col min="4868" max="4893" width="6" style="53" customWidth="1"/>
    <col min="4894" max="4894" width="3.1796875" style="53" customWidth="1"/>
    <col min="4895" max="4895" width="10.453125" style="53" customWidth="1"/>
    <col min="4896" max="5120" width="9" style="53"/>
    <col min="5121" max="5121" width="8.90625" style="53" customWidth="1"/>
    <col min="5122" max="5122" width="6" style="53" customWidth="1"/>
    <col min="5123" max="5123" width="7.1796875" style="53" customWidth="1"/>
    <col min="5124" max="5149" width="6" style="53" customWidth="1"/>
    <col min="5150" max="5150" width="3.1796875" style="53" customWidth="1"/>
    <col min="5151" max="5151" width="10.453125" style="53" customWidth="1"/>
    <col min="5152" max="5376" width="9" style="53"/>
    <col min="5377" max="5377" width="8.90625" style="53" customWidth="1"/>
    <col min="5378" max="5378" width="6" style="53" customWidth="1"/>
    <col min="5379" max="5379" width="7.1796875" style="53" customWidth="1"/>
    <col min="5380" max="5405" width="6" style="53" customWidth="1"/>
    <col min="5406" max="5406" width="3.1796875" style="53" customWidth="1"/>
    <col min="5407" max="5407" width="10.453125" style="53" customWidth="1"/>
    <col min="5408" max="5632" width="9" style="53"/>
    <col min="5633" max="5633" width="8.90625" style="53" customWidth="1"/>
    <col min="5634" max="5634" width="6" style="53" customWidth="1"/>
    <col min="5635" max="5635" width="7.1796875" style="53" customWidth="1"/>
    <col min="5636" max="5661" width="6" style="53" customWidth="1"/>
    <col min="5662" max="5662" width="3.1796875" style="53" customWidth="1"/>
    <col min="5663" max="5663" width="10.453125" style="53" customWidth="1"/>
    <col min="5664" max="5888" width="9" style="53"/>
    <col min="5889" max="5889" width="8.90625" style="53" customWidth="1"/>
    <col min="5890" max="5890" width="6" style="53" customWidth="1"/>
    <col min="5891" max="5891" width="7.1796875" style="53" customWidth="1"/>
    <col min="5892" max="5917" width="6" style="53" customWidth="1"/>
    <col min="5918" max="5918" width="3.1796875" style="53" customWidth="1"/>
    <col min="5919" max="5919" width="10.453125" style="53" customWidth="1"/>
    <col min="5920" max="6144" width="9" style="53"/>
    <col min="6145" max="6145" width="8.90625" style="53" customWidth="1"/>
    <col min="6146" max="6146" width="6" style="53" customWidth="1"/>
    <col min="6147" max="6147" width="7.1796875" style="53" customWidth="1"/>
    <col min="6148" max="6173" width="6" style="53" customWidth="1"/>
    <col min="6174" max="6174" width="3.1796875" style="53" customWidth="1"/>
    <col min="6175" max="6175" width="10.453125" style="53" customWidth="1"/>
    <col min="6176" max="6400" width="9" style="53"/>
    <col min="6401" max="6401" width="8.90625" style="53" customWidth="1"/>
    <col min="6402" max="6402" width="6" style="53" customWidth="1"/>
    <col min="6403" max="6403" width="7.1796875" style="53" customWidth="1"/>
    <col min="6404" max="6429" width="6" style="53" customWidth="1"/>
    <col min="6430" max="6430" width="3.1796875" style="53" customWidth="1"/>
    <col min="6431" max="6431" width="10.453125" style="53" customWidth="1"/>
    <col min="6432" max="6656" width="9" style="53"/>
    <col min="6657" max="6657" width="8.90625" style="53" customWidth="1"/>
    <col min="6658" max="6658" width="6" style="53" customWidth="1"/>
    <col min="6659" max="6659" width="7.1796875" style="53" customWidth="1"/>
    <col min="6660" max="6685" width="6" style="53" customWidth="1"/>
    <col min="6686" max="6686" width="3.1796875" style="53" customWidth="1"/>
    <col min="6687" max="6687" width="10.453125" style="53" customWidth="1"/>
    <col min="6688" max="6912" width="9" style="53"/>
    <col min="6913" max="6913" width="8.90625" style="53" customWidth="1"/>
    <col min="6914" max="6914" width="6" style="53" customWidth="1"/>
    <col min="6915" max="6915" width="7.1796875" style="53" customWidth="1"/>
    <col min="6916" max="6941" width="6" style="53" customWidth="1"/>
    <col min="6942" max="6942" width="3.1796875" style="53" customWidth="1"/>
    <col min="6943" max="6943" width="10.453125" style="53" customWidth="1"/>
    <col min="6944" max="7168" width="9" style="53"/>
    <col min="7169" max="7169" width="8.90625" style="53" customWidth="1"/>
    <col min="7170" max="7170" width="6" style="53" customWidth="1"/>
    <col min="7171" max="7171" width="7.1796875" style="53" customWidth="1"/>
    <col min="7172" max="7197" width="6" style="53" customWidth="1"/>
    <col min="7198" max="7198" width="3.1796875" style="53" customWidth="1"/>
    <col min="7199" max="7199" width="10.453125" style="53" customWidth="1"/>
    <col min="7200" max="7424" width="9" style="53"/>
    <col min="7425" max="7425" width="8.90625" style="53" customWidth="1"/>
    <col min="7426" max="7426" width="6" style="53" customWidth="1"/>
    <col min="7427" max="7427" width="7.1796875" style="53" customWidth="1"/>
    <col min="7428" max="7453" width="6" style="53" customWidth="1"/>
    <col min="7454" max="7454" width="3.1796875" style="53" customWidth="1"/>
    <col min="7455" max="7455" width="10.453125" style="53" customWidth="1"/>
    <col min="7456" max="7680" width="9" style="53"/>
    <col min="7681" max="7681" width="8.90625" style="53" customWidth="1"/>
    <col min="7682" max="7682" width="6" style="53" customWidth="1"/>
    <col min="7683" max="7683" width="7.1796875" style="53" customWidth="1"/>
    <col min="7684" max="7709" width="6" style="53" customWidth="1"/>
    <col min="7710" max="7710" width="3.1796875" style="53" customWidth="1"/>
    <col min="7711" max="7711" width="10.453125" style="53" customWidth="1"/>
    <col min="7712" max="7936" width="9" style="53"/>
    <col min="7937" max="7937" width="8.90625" style="53" customWidth="1"/>
    <col min="7938" max="7938" width="6" style="53" customWidth="1"/>
    <col min="7939" max="7939" width="7.1796875" style="53" customWidth="1"/>
    <col min="7940" max="7965" width="6" style="53" customWidth="1"/>
    <col min="7966" max="7966" width="3.1796875" style="53" customWidth="1"/>
    <col min="7967" max="7967" width="10.453125" style="53" customWidth="1"/>
    <col min="7968" max="8192" width="9" style="53"/>
    <col min="8193" max="8193" width="8.90625" style="53" customWidth="1"/>
    <col min="8194" max="8194" width="6" style="53" customWidth="1"/>
    <col min="8195" max="8195" width="7.1796875" style="53" customWidth="1"/>
    <col min="8196" max="8221" width="6" style="53" customWidth="1"/>
    <col min="8222" max="8222" width="3.1796875" style="53" customWidth="1"/>
    <col min="8223" max="8223" width="10.453125" style="53" customWidth="1"/>
    <col min="8224" max="8448" width="9" style="53"/>
    <col min="8449" max="8449" width="8.90625" style="53" customWidth="1"/>
    <col min="8450" max="8450" width="6" style="53" customWidth="1"/>
    <col min="8451" max="8451" width="7.1796875" style="53" customWidth="1"/>
    <col min="8452" max="8477" width="6" style="53" customWidth="1"/>
    <col min="8478" max="8478" width="3.1796875" style="53" customWidth="1"/>
    <col min="8479" max="8479" width="10.453125" style="53" customWidth="1"/>
    <col min="8480" max="8704" width="9" style="53"/>
    <col min="8705" max="8705" width="8.90625" style="53" customWidth="1"/>
    <col min="8706" max="8706" width="6" style="53" customWidth="1"/>
    <col min="8707" max="8707" width="7.1796875" style="53" customWidth="1"/>
    <col min="8708" max="8733" width="6" style="53" customWidth="1"/>
    <col min="8734" max="8734" width="3.1796875" style="53" customWidth="1"/>
    <col min="8735" max="8735" width="10.453125" style="53" customWidth="1"/>
    <col min="8736" max="8960" width="9" style="53"/>
    <col min="8961" max="8961" width="8.90625" style="53" customWidth="1"/>
    <col min="8962" max="8962" width="6" style="53" customWidth="1"/>
    <col min="8963" max="8963" width="7.1796875" style="53" customWidth="1"/>
    <col min="8964" max="8989" width="6" style="53" customWidth="1"/>
    <col min="8990" max="8990" width="3.1796875" style="53" customWidth="1"/>
    <col min="8991" max="8991" width="10.453125" style="53" customWidth="1"/>
    <col min="8992" max="9216" width="9" style="53"/>
    <col min="9217" max="9217" width="8.90625" style="53" customWidth="1"/>
    <col min="9218" max="9218" width="6" style="53" customWidth="1"/>
    <col min="9219" max="9219" width="7.1796875" style="53" customWidth="1"/>
    <col min="9220" max="9245" width="6" style="53" customWidth="1"/>
    <col min="9246" max="9246" width="3.1796875" style="53" customWidth="1"/>
    <col min="9247" max="9247" width="10.453125" style="53" customWidth="1"/>
    <col min="9248" max="9472" width="9" style="53"/>
    <col min="9473" max="9473" width="8.90625" style="53" customWidth="1"/>
    <col min="9474" max="9474" width="6" style="53" customWidth="1"/>
    <col min="9475" max="9475" width="7.1796875" style="53" customWidth="1"/>
    <col min="9476" max="9501" width="6" style="53" customWidth="1"/>
    <col min="9502" max="9502" width="3.1796875" style="53" customWidth="1"/>
    <col min="9503" max="9503" width="10.453125" style="53" customWidth="1"/>
    <col min="9504" max="9728" width="9" style="53"/>
    <col min="9729" max="9729" width="8.90625" style="53" customWidth="1"/>
    <col min="9730" max="9730" width="6" style="53" customWidth="1"/>
    <col min="9731" max="9731" width="7.1796875" style="53" customWidth="1"/>
    <col min="9732" max="9757" width="6" style="53" customWidth="1"/>
    <col min="9758" max="9758" width="3.1796875" style="53" customWidth="1"/>
    <col min="9759" max="9759" width="10.453125" style="53" customWidth="1"/>
    <col min="9760" max="9984" width="9" style="53"/>
    <col min="9985" max="9985" width="8.90625" style="53" customWidth="1"/>
    <col min="9986" max="9986" width="6" style="53" customWidth="1"/>
    <col min="9987" max="9987" width="7.1796875" style="53" customWidth="1"/>
    <col min="9988" max="10013" width="6" style="53" customWidth="1"/>
    <col min="10014" max="10014" width="3.1796875" style="53" customWidth="1"/>
    <col min="10015" max="10015" width="10.453125" style="53" customWidth="1"/>
    <col min="10016" max="10240" width="9" style="53"/>
    <col min="10241" max="10241" width="8.90625" style="53" customWidth="1"/>
    <col min="10242" max="10242" width="6" style="53" customWidth="1"/>
    <col min="10243" max="10243" width="7.1796875" style="53" customWidth="1"/>
    <col min="10244" max="10269" width="6" style="53" customWidth="1"/>
    <col min="10270" max="10270" width="3.1796875" style="53" customWidth="1"/>
    <col min="10271" max="10271" width="10.453125" style="53" customWidth="1"/>
    <col min="10272" max="10496" width="9" style="53"/>
    <col min="10497" max="10497" width="8.90625" style="53" customWidth="1"/>
    <col min="10498" max="10498" width="6" style="53" customWidth="1"/>
    <col min="10499" max="10499" width="7.1796875" style="53" customWidth="1"/>
    <col min="10500" max="10525" width="6" style="53" customWidth="1"/>
    <col min="10526" max="10526" width="3.1796875" style="53" customWidth="1"/>
    <col min="10527" max="10527" width="10.453125" style="53" customWidth="1"/>
    <col min="10528" max="10752" width="9" style="53"/>
    <col min="10753" max="10753" width="8.90625" style="53" customWidth="1"/>
    <col min="10754" max="10754" width="6" style="53" customWidth="1"/>
    <col min="10755" max="10755" width="7.1796875" style="53" customWidth="1"/>
    <col min="10756" max="10781" width="6" style="53" customWidth="1"/>
    <col min="10782" max="10782" width="3.1796875" style="53" customWidth="1"/>
    <col min="10783" max="10783" width="10.453125" style="53" customWidth="1"/>
    <col min="10784" max="11008" width="9" style="53"/>
    <col min="11009" max="11009" width="8.90625" style="53" customWidth="1"/>
    <col min="11010" max="11010" width="6" style="53" customWidth="1"/>
    <col min="11011" max="11011" width="7.1796875" style="53" customWidth="1"/>
    <col min="11012" max="11037" width="6" style="53" customWidth="1"/>
    <col min="11038" max="11038" width="3.1796875" style="53" customWidth="1"/>
    <col min="11039" max="11039" width="10.453125" style="53" customWidth="1"/>
    <col min="11040" max="11264" width="9" style="53"/>
    <col min="11265" max="11265" width="8.90625" style="53" customWidth="1"/>
    <col min="11266" max="11266" width="6" style="53" customWidth="1"/>
    <col min="11267" max="11267" width="7.1796875" style="53" customWidth="1"/>
    <col min="11268" max="11293" width="6" style="53" customWidth="1"/>
    <col min="11294" max="11294" width="3.1796875" style="53" customWidth="1"/>
    <col min="11295" max="11295" width="10.453125" style="53" customWidth="1"/>
    <col min="11296" max="11520" width="9" style="53"/>
    <col min="11521" max="11521" width="8.90625" style="53" customWidth="1"/>
    <col min="11522" max="11522" width="6" style="53" customWidth="1"/>
    <col min="11523" max="11523" width="7.1796875" style="53" customWidth="1"/>
    <col min="11524" max="11549" width="6" style="53" customWidth="1"/>
    <col min="11550" max="11550" width="3.1796875" style="53" customWidth="1"/>
    <col min="11551" max="11551" width="10.453125" style="53" customWidth="1"/>
    <col min="11552" max="11776" width="9" style="53"/>
    <col min="11777" max="11777" width="8.90625" style="53" customWidth="1"/>
    <col min="11778" max="11778" width="6" style="53" customWidth="1"/>
    <col min="11779" max="11779" width="7.1796875" style="53" customWidth="1"/>
    <col min="11780" max="11805" width="6" style="53" customWidth="1"/>
    <col min="11806" max="11806" width="3.1796875" style="53" customWidth="1"/>
    <col min="11807" max="11807" width="10.453125" style="53" customWidth="1"/>
    <col min="11808" max="12032" width="9" style="53"/>
    <col min="12033" max="12033" width="8.90625" style="53" customWidth="1"/>
    <col min="12034" max="12034" width="6" style="53" customWidth="1"/>
    <col min="12035" max="12035" width="7.1796875" style="53" customWidth="1"/>
    <col min="12036" max="12061" width="6" style="53" customWidth="1"/>
    <col min="12062" max="12062" width="3.1796875" style="53" customWidth="1"/>
    <col min="12063" max="12063" width="10.453125" style="53" customWidth="1"/>
    <col min="12064" max="12288" width="9" style="53"/>
    <col min="12289" max="12289" width="8.90625" style="53" customWidth="1"/>
    <col min="12290" max="12290" width="6" style="53" customWidth="1"/>
    <col min="12291" max="12291" width="7.1796875" style="53" customWidth="1"/>
    <col min="12292" max="12317" width="6" style="53" customWidth="1"/>
    <col min="12318" max="12318" width="3.1796875" style="53" customWidth="1"/>
    <col min="12319" max="12319" width="10.453125" style="53" customWidth="1"/>
    <col min="12320" max="12544" width="9" style="53"/>
    <col min="12545" max="12545" width="8.90625" style="53" customWidth="1"/>
    <col min="12546" max="12546" width="6" style="53" customWidth="1"/>
    <col min="12547" max="12547" width="7.1796875" style="53" customWidth="1"/>
    <col min="12548" max="12573" width="6" style="53" customWidth="1"/>
    <col min="12574" max="12574" width="3.1796875" style="53" customWidth="1"/>
    <col min="12575" max="12575" width="10.453125" style="53" customWidth="1"/>
    <col min="12576" max="12800" width="9" style="53"/>
    <col min="12801" max="12801" width="8.90625" style="53" customWidth="1"/>
    <col min="12802" max="12802" width="6" style="53" customWidth="1"/>
    <col min="12803" max="12803" width="7.1796875" style="53" customWidth="1"/>
    <col min="12804" max="12829" width="6" style="53" customWidth="1"/>
    <col min="12830" max="12830" width="3.1796875" style="53" customWidth="1"/>
    <col min="12831" max="12831" width="10.453125" style="53" customWidth="1"/>
    <col min="12832" max="13056" width="9" style="53"/>
    <col min="13057" max="13057" width="8.90625" style="53" customWidth="1"/>
    <col min="13058" max="13058" width="6" style="53" customWidth="1"/>
    <col min="13059" max="13059" width="7.1796875" style="53" customWidth="1"/>
    <col min="13060" max="13085" width="6" style="53" customWidth="1"/>
    <col min="13086" max="13086" width="3.1796875" style="53" customWidth="1"/>
    <col min="13087" max="13087" width="10.453125" style="53" customWidth="1"/>
    <col min="13088" max="13312" width="9" style="53"/>
    <col min="13313" max="13313" width="8.90625" style="53" customWidth="1"/>
    <col min="13314" max="13314" width="6" style="53" customWidth="1"/>
    <col min="13315" max="13315" width="7.1796875" style="53" customWidth="1"/>
    <col min="13316" max="13341" width="6" style="53" customWidth="1"/>
    <col min="13342" max="13342" width="3.1796875" style="53" customWidth="1"/>
    <col min="13343" max="13343" width="10.453125" style="53" customWidth="1"/>
    <col min="13344" max="13568" width="9" style="53"/>
    <col min="13569" max="13569" width="8.90625" style="53" customWidth="1"/>
    <col min="13570" max="13570" width="6" style="53" customWidth="1"/>
    <col min="13571" max="13571" width="7.1796875" style="53" customWidth="1"/>
    <col min="13572" max="13597" width="6" style="53" customWidth="1"/>
    <col min="13598" max="13598" width="3.1796875" style="53" customWidth="1"/>
    <col min="13599" max="13599" width="10.453125" style="53" customWidth="1"/>
    <col min="13600" max="13824" width="9" style="53"/>
    <col min="13825" max="13825" width="8.90625" style="53" customWidth="1"/>
    <col min="13826" max="13826" width="6" style="53" customWidth="1"/>
    <col min="13827" max="13827" width="7.1796875" style="53" customWidth="1"/>
    <col min="13828" max="13853" width="6" style="53" customWidth="1"/>
    <col min="13854" max="13854" width="3.1796875" style="53" customWidth="1"/>
    <col min="13855" max="13855" width="10.453125" style="53" customWidth="1"/>
    <col min="13856" max="14080" width="9" style="53"/>
    <col min="14081" max="14081" width="8.90625" style="53" customWidth="1"/>
    <col min="14082" max="14082" width="6" style="53" customWidth="1"/>
    <col min="14083" max="14083" width="7.1796875" style="53" customWidth="1"/>
    <col min="14084" max="14109" width="6" style="53" customWidth="1"/>
    <col min="14110" max="14110" width="3.1796875" style="53" customWidth="1"/>
    <col min="14111" max="14111" width="10.453125" style="53" customWidth="1"/>
    <col min="14112" max="14336" width="9" style="53"/>
    <col min="14337" max="14337" width="8.90625" style="53" customWidth="1"/>
    <col min="14338" max="14338" width="6" style="53" customWidth="1"/>
    <col min="14339" max="14339" width="7.1796875" style="53" customWidth="1"/>
    <col min="14340" max="14365" width="6" style="53" customWidth="1"/>
    <col min="14366" max="14366" width="3.1796875" style="53" customWidth="1"/>
    <col min="14367" max="14367" width="10.453125" style="53" customWidth="1"/>
    <col min="14368" max="14592" width="9" style="53"/>
    <col min="14593" max="14593" width="8.90625" style="53" customWidth="1"/>
    <col min="14594" max="14594" width="6" style="53" customWidth="1"/>
    <col min="14595" max="14595" width="7.1796875" style="53" customWidth="1"/>
    <col min="14596" max="14621" width="6" style="53" customWidth="1"/>
    <col min="14622" max="14622" width="3.1796875" style="53" customWidth="1"/>
    <col min="14623" max="14623" width="10.453125" style="53" customWidth="1"/>
    <col min="14624" max="14848" width="9" style="53"/>
    <col min="14849" max="14849" width="8.90625" style="53" customWidth="1"/>
    <col min="14850" max="14850" width="6" style="53" customWidth="1"/>
    <col min="14851" max="14851" width="7.1796875" style="53" customWidth="1"/>
    <col min="14852" max="14877" width="6" style="53" customWidth="1"/>
    <col min="14878" max="14878" width="3.1796875" style="53" customWidth="1"/>
    <col min="14879" max="14879" width="10.453125" style="53" customWidth="1"/>
    <col min="14880" max="15104" width="9" style="53"/>
    <col min="15105" max="15105" width="8.90625" style="53" customWidth="1"/>
    <col min="15106" max="15106" width="6" style="53" customWidth="1"/>
    <col min="15107" max="15107" width="7.1796875" style="53" customWidth="1"/>
    <col min="15108" max="15133" width="6" style="53" customWidth="1"/>
    <col min="15134" max="15134" width="3.1796875" style="53" customWidth="1"/>
    <col min="15135" max="15135" width="10.453125" style="53" customWidth="1"/>
    <col min="15136" max="15360" width="9" style="53"/>
    <col min="15361" max="15361" width="8.90625" style="53" customWidth="1"/>
    <col min="15362" max="15362" width="6" style="53" customWidth="1"/>
    <col min="15363" max="15363" width="7.1796875" style="53" customWidth="1"/>
    <col min="15364" max="15389" width="6" style="53" customWidth="1"/>
    <col min="15390" max="15390" width="3.1796875" style="53" customWidth="1"/>
    <col min="15391" max="15391" width="10.453125" style="53" customWidth="1"/>
    <col min="15392" max="15616" width="9" style="53"/>
    <col min="15617" max="15617" width="8.90625" style="53" customWidth="1"/>
    <col min="15618" max="15618" width="6" style="53" customWidth="1"/>
    <col min="15619" max="15619" width="7.1796875" style="53" customWidth="1"/>
    <col min="15620" max="15645" width="6" style="53" customWidth="1"/>
    <col min="15646" max="15646" width="3.1796875" style="53" customWidth="1"/>
    <col min="15647" max="15647" width="10.453125" style="53" customWidth="1"/>
    <col min="15648" max="15872" width="9" style="53"/>
    <col min="15873" max="15873" width="8.90625" style="53" customWidth="1"/>
    <col min="15874" max="15874" width="6" style="53" customWidth="1"/>
    <col min="15875" max="15875" width="7.1796875" style="53" customWidth="1"/>
    <col min="15876" max="15901" width="6" style="53" customWidth="1"/>
    <col min="15902" max="15902" width="3.1796875" style="53" customWidth="1"/>
    <col min="15903" max="15903" width="10.453125" style="53" customWidth="1"/>
    <col min="15904" max="16128" width="9" style="53"/>
    <col min="16129" max="16129" width="8.90625" style="53" customWidth="1"/>
    <col min="16130" max="16130" width="6" style="53" customWidth="1"/>
    <col min="16131" max="16131" width="7.1796875" style="53" customWidth="1"/>
    <col min="16132" max="16157" width="6" style="53" customWidth="1"/>
    <col min="16158" max="16158" width="3.1796875" style="53" customWidth="1"/>
    <col min="16159" max="16159" width="10.453125" style="53" customWidth="1"/>
    <col min="16160" max="16384" width="9" style="53"/>
  </cols>
  <sheetData>
    <row r="1" spans="1:31" s="91" customFormat="1" ht="23.25" customHeight="1">
      <c r="A1" s="523" t="s">
        <v>445</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row>
    <row r="2" spans="1:31" s="54" customFormat="1" ht="18" customHeight="1" thickBot="1">
      <c r="A2" s="524" t="s">
        <v>446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row>
    <row r="3" spans="1:31" ht="12" customHeight="1">
      <c r="A3" s="448"/>
      <c r="B3" s="451" t="s">
        <v>22</v>
      </c>
      <c r="C3" s="452"/>
      <c r="D3" s="453"/>
      <c r="E3" s="454"/>
      <c r="F3" s="455" t="s">
        <v>54</v>
      </c>
      <c r="G3" s="456"/>
      <c r="H3" s="456"/>
      <c r="I3" s="456"/>
      <c r="J3" s="456"/>
      <c r="K3" s="456"/>
      <c r="L3" s="456"/>
      <c r="M3" s="456"/>
      <c r="N3" s="456"/>
      <c r="O3" s="456"/>
      <c r="P3" s="456"/>
      <c r="Q3" s="456"/>
      <c r="R3" s="456"/>
      <c r="S3" s="456"/>
      <c r="T3" s="456"/>
      <c r="U3" s="456"/>
      <c r="V3" s="456"/>
      <c r="W3" s="456"/>
      <c r="X3" s="456"/>
      <c r="Y3" s="457"/>
      <c r="Z3" s="458" t="s">
        <v>447</v>
      </c>
      <c r="AA3" s="458"/>
      <c r="AB3" s="458" t="s">
        <v>448</v>
      </c>
      <c r="AC3" s="459"/>
      <c r="AE3" s="55" t="s">
        <v>42</v>
      </c>
    </row>
    <row r="4" spans="1:31" ht="12" customHeight="1">
      <c r="A4" s="449"/>
      <c r="B4" s="460">
        <v>11100</v>
      </c>
      <c r="C4" s="460"/>
      <c r="D4" s="460">
        <v>12540</v>
      </c>
      <c r="E4" s="460"/>
      <c r="F4" s="460">
        <v>13500</v>
      </c>
      <c r="G4" s="460"/>
      <c r="H4" s="460">
        <v>15840</v>
      </c>
      <c r="I4" s="460"/>
      <c r="J4" s="461">
        <v>16500</v>
      </c>
      <c r="K4" s="462"/>
      <c r="L4" s="460">
        <v>17280</v>
      </c>
      <c r="M4" s="460"/>
      <c r="N4" s="460">
        <v>17880</v>
      </c>
      <c r="O4" s="460"/>
      <c r="P4" s="460">
        <v>19047</v>
      </c>
      <c r="Q4" s="460"/>
      <c r="R4" s="460">
        <v>20008</v>
      </c>
      <c r="S4" s="460"/>
      <c r="T4" s="460">
        <v>21009</v>
      </c>
      <c r="U4" s="460"/>
      <c r="V4" s="460">
        <v>22000</v>
      </c>
      <c r="W4" s="460"/>
      <c r="X4" s="460">
        <v>23100</v>
      </c>
      <c r="Y4" s="460"/>
      <c r="Z4" s="461">
        <v>23800</v>
      </c>
      <c r="AA4" s="462"/>
      <c r="AB4" s="461">
        <v>24000</v>
      </c>
      <c r="AC4" s="463"/>
      <c r="AE4" s="56">
        <v>0.1</v>
      </c>
    </row>
    <row r="5" spans="1:31" ht="12" customHeight="1">
      <c r="A5" s="450"/>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16</v>
      </c>
      <c r="AC6" s="61">
        <f t="shared" ref="AC6:AC35" si="27">ROUND($AB$4*$A6/30*$AE$4*70/100,0)</f>
        <v>56</v>
      </c>
    </row>
    <row r="7" spans="1:31" s="62" customFormat="1" ht="11.15"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111</v>
      </c>
      <c r="AB7" s="60">
        <f t="shared" si="26"/>
        <v>32</v>
      </c>
      <c r="AC7" s="61">
        <f t="shared" si="27"/>
        <v>112</v>
      </c>
    </row>
    <row r="8" spans="1:31" s="62" customFormat="1" ht="11.15"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167</v>
      </c>
      <c r="AB8" s="60">
        <f t="shared" si="26"/>
        <v>48</v>
      </c>
      <c r="AC8" s="61">
        <f t="shared" si="27"/>
        <v>168</v>
      </c>
    </row>
    <row r="9" spans="1:31" s="62" customFormat="1" ht="11.15"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63</v>
      </c>
      <c r="AA9" s="60">
        <f t="shared" si="25"/>
        <v>222</v>
      </c>
      <c r="AB9" s="60">
        <f t="shared" si="26"/>
        <v>64</v>
      </c>
      <c r="AC9" s="61">
        <f t="shared" si="27"/>
        <v>224</v>
      </c>
    </row>
    <row r="10" spans="1:31" s="62" customFormat="1" ht="11.15"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79</v>
      </c>
      <c r="AA10" s="60">
        <f t="shared" si="25"/>
        <v>278</v>
      </c>
      <c r="AB10" s="60">
        <f t="shared" si="26"/>
        <v>80</v>
      </c>
      <c r="AC10" s="61">
        <f t="shared" si="27"/>
        <v>280</v>
      </c>
    </row>
    <row r="11" spans="1:31" s="62" customFormat="1" ht="11.15"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95</v>
      </c>
      <c r="AA11" s="60">
        <f t="shared" si="25"/>
        <v>333</v>
      </c>
      <c r="AB11" s="60">
        <f t="shared" si="26"/>
        <v>96</v>
      </c>
      <c r="AC11" s="61">
        <f t="shared" si="27"/>
        <v>336</v>
      </c>
    </row>
    <row r="12" spans="1:31" s="62" customFormat="1" ht="11.15"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111</v>
      </c>
      <c r="AA12" s="60">
        <f t="shared" si="25"/>
        <v>389</v>
      </c>
      <c r="AB12" s="60">
        <f t="shared" si="26"/>
        <v>112</v>
      </c>
      <c r="AC12" s="61">
        <f t="shared" si="27"/>
        <v>392</v>
      </c>
    </row>
    <row r="13" spans="1:31" s="62" customFormat="1" ht="11.15"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127</v>
      </c>
      <c r="AA13" s="60">
        <f t="shared" si="25"/>
        <v>444</v>
      </c>
      <c r="AB13" s="60">
        <f t="shared" si="26"/>
        <v>128</v>
      </c>
      <c r="AC13" s="61">
        <f t="shared" si="27"/>
        <v>448</v>
      </c>
    </row>
    <row r="14" spans="1:31" s="62" customFormat="1" ht="11.15"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143</v>
      </c>
      <c r="AA14" s="60">
        <f t="shared" si="25"/>
        <v>500</v>
      </c>
      <c r="AB14" s="60">
        <f t="shared" si="26"/>
        <v>144</v>
      </c>
      <c r="AC14" s="61">
        <f t="shared" si="27"/>
        <v>504</v>
      </c>
    </row>
    <row r="15" spans="1:31" s="62" customFormat="1" ht="11.15"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159</v>
      </c>
      <c r="AA15" s="60">
        <f t="shared" si="25"/>
        <v>555</v>
      </c>
      <c r="AB15" s="60">
        <f t="shared" si="26"/>
        <v>160</v>
      </c>
      <c r="AC15" s="61">
        <f t="shared" si="27"/>
        <v>560</v>
      </c>
    </row>
    <row r="16" spans="1:31" s="62" customFormat="1" ht="11.15"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175</v>
      </c>
      <c r="AA16" s="60">
        <f t="shared" si="25"/>
        <v>611</v>
      </c>
      <c r="AB16" s="60">
        <f t="shared" si="26"/>
        <v>176</v>
      </c>
      <c r="AC16" s="61">
        <f t="shared" si="27"/>
        <v>616</v>
      </c>
    </row>
    <row r="17" spans="1:29" s="62" customFormat="1" ht="11.15"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190</v>
      </c>
      <c r="AA17" s="60">
        <f t="shared" si="25"/>
        <v>666</v>
      </c>
      <c r="AB17" s="60">
        <f t="shared" si="26"/>
        <v>192</v>
      </c>
      <c r="AC17" s="61">
        <f t="shared" si="27"/>
        <v>672</v>
      </c>
    </row>
    <row r="18" spans="1:29" s="62" customFormat="1" ht="11.15"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206</v>
      </c>
      <c r="AA18" s="60">
        <f t="shared" si="25"/>
        <v>722</v>
      </c>
      <c r="AB18" s="60">
        <f t="shared" si="26"/>
        <v>208</v>
      </c>
      <c r="AC18" s="61">
        <f t="shared" si="27"/>
        <v>728</v>
      </c>
    </row>
    <row r="19" spans="1:29" s="62" customFormat="1" ht="11.15"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222</v>
      </c>
      <c r="AA19" s="60">
        <f t="shared" si="25"/>
        <v>777</v>
      </c>
      <c r="AB19" s="60">
        <f t="shared" si="26"/>
        <v>224</v>
      </c>
      <c r="AC19" s="61">
        <f t="shared" si="27"/>
        <v>784</v>
      </c>
    </row>
    <row r="20" spans="1:29" s="62" customFormat="1" ht="11.15"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238</v>
      </c>
      <c r="AA20" s="60">
        <f t="shared" si="25"/>
        <v>833</v>
      </c>
      <c r="AB20" s="60">
        <f t="shared" si="26"/>
        <v>240</v>
      </c>
      <c r="AC20" s="61">
        <f t="shared" si="27"/>
        <v>840</v>
      </c>
    </row>
    <row r="21" spans="1:29" s="62" customFormat="1" ht="11.15"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254</v>
      </c>
      <c r="AA21" s="60">
        <f t="shared" si="25"/>
        <v>889</v>
      </c>
      <c r="AB21" s="60">
        <f t="shared" si="26"/>
        <v>256</v>
      </c>
      <c r="AC21" s="61">
        <f t="shared" si="27"/>
        <v>896</v>
      </c>
    </row>
    <row r="22" spans="1:29" s="62" customFormat="1" ht="11.15"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270</v>
      </c>
      <c r="AA22" s="60">
        <f t="shared" si="25"/>
        <v>944</v>
      </c>
      <c r="AB22" s="60">
        <f t="shared" si="26"/>
        <v>272</v>
      </c>
      <c r="AC22" s="61">
        <f t="shared" si="27"/>
        <v>952</v>
      </c>
    </row>
    <row r="23" spans="1:29" s="62" customFormat="1" ht="11.15"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286</v>
      </c>
      <c r="AA23" s="60">
        <f t="shared" si="25"/>
        <v>1000</v>
      </c>
      <c r="AB23" s="60">
        <f t="shared" si="26"/>
        <v>288</v>
      </c>
      <c r="AC23" s="61">
        <f t="shared" si="27"/>
        <v>1008</v>
      </c>
    </row>
    <row r="24" spans="1:29" s="62" customFormat="1" ht="11.15"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301</v>
      </c>
      <c r="AA24" s="60">
        <f t="shared" si="25"/>
        <v>1055</v>
      </c>
      <c r="AB24" s="60">
        <f t="shared" si="26"/>
        <v>304</v>
      </c>
      <c r="AC24" s="61">
        <f t="shared" si="27"/>
        <v>1064</v>
      </c>
    </row>
    <row r="25" spans="1:29" s="62" customFormat="1" ht="11.15"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317</v>
      </c>
      <c r="AA25" s="60">
        <f t="shared" si="25"/>
        <v>1111</v>
      </c>
      <c r="AB25" s="60">
        <f t="shared" si="26"/>
        <v>320</v>
      </c>
      <c r="AC25" s="61">
        <f t="shared" si="27"/>
        <v>1120</v>
      </c>
    </row>
    <row r="26" spans="1:29" s="62" customFormat="1" ht="11.15"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333</v>
      </c>
      <c r="AA26" s="60">
        <f t="shared" si="25"/>
        <v>1166</v>
      </c>
      <c r="AB26" s="60">
        <f t="shared" si="26"/>
        <v>336</v>
      </c>
      <c r="AC26" s="61">
        <f t="shared" si="27"/>
        <v>1176</v>
      </c>
    </row>
    <row r="27" spans="1:29" s="62" customFormat="1" ht="11.15"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349</v>
      </c>
      <c r="AA27" s="60">
        <f t="shared" si="25"/>
        <v>1222</v>
      </c>
      <c r="AB27" s="60">
        <f t="shared" si="26"/>
        <v>352</v>
      </c>
      <c r="AC27" s="61">
        <f t="shared" si="27"/>
        <v>1232</v>
      </c>
    </row>
    <row r="28" spans="1:29" s="62" customFormat="1" ht="11.15"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365</v>
      </c>
      <c r="AA28" s="60">
        <f t="shared" si="25"/>
        <v>1277</v>
      </c>
      <c r="AB28" s="60">
        <f t="shared" si="26"/>
        <v>368</v>
      </c>
      <c r="AC28" s="61">
        <f t="shared" si="27"/>
        <v>1288</v>
      </c>
    </row>
    <row r="29" spans="1:29" s="62" customFormat="1" ht="11.15"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381</v>
      </c>
      <c r="AA29" s="60">
        <f t="shared" si="25"/>
        <v>1333</v>
      </c>
      <c r="AB29" s="60">
        <f t="shared" si="26"/>
        <v>384</v>
      </c>
      <c r="AC29" s="61">
        <f t="shared" si="27"/>
        <v>1344</v>
      </c>
    </row>
    <row r="30" spans="1:29" s="62" customFormat="1" ht="11.15"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397</v>
      </c>
      <c r="AA30" s="60">
        <f t="shared" si="25"/>
        <v>1388</v>
      </c>
      <c r="AB30" s="60">
        <f t="shared" si="26"/>
        <v>400</v>
      </c>
      <c r="AC30" s="61">
        <f t="shared" si="27"/>
        <v>1400</v>
      </c>
    </row>
    <row r="31" spans="1:29" s="62" customFormat="1" ht="11.15"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413</v>
      </c>
      <c r="AA31" s="60">
        <f t="shared" si="25"/>
        <v>1444</v>
      </c>
      <c r="AB31" s="60">
        <f t="shared" si="26"/>
        <v>416</v>
      </c>
      <c r="AC31" s="61">
        <f t="shared" si="27"/>
        <v>1456</v>
      </c>
    </row>
    <row r="32" spans="1:29" s="62" customFormat="1" ht="11.15"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428</v>
      </c>
      <c r="AA32" s="60">
        <f t="shared" si="25"/>
        <v>1499</v>
      </c>
      <c r="AB32" s="60">
        <f t="shared" si="26"/>
        <v>432</v>
      </c>
      <c r="AC32" s="61">
        <f t="shared" si="27"/>
        <v>1512</v>
      </c>
    </row>
    <row r="33" spans="1:29" s="62" customFormat="1" ht="11.15"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444</v>
      </c>
      <c r="AA33" s="60">
        <f t="shared" si="25"/>
        <v>1555</v>
      </c>
      <c r="AB33" s="60">
        <f t="shared" si="26"/>
        <v>448</v>
      </c>
      <c r="AC33" s="61">
        <f t="shared" si="27"/>
        <v>1568</v>
      </c>
    </row>
    <row r="34" spans="1:29" s="62" customFormat="1" ht="11.15"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460</v>
      </c>
      <c r="AA34" s="60">
        <f t="shared" si="25"/>
        <v>1610</v>
      </c>
      <c r="AB34" s="60">
        <f t="shared" si="26"/>
        <v>464</v>
      </c>
      <c r="AC34" s="61">
        <f t="shared" si="27"/>
        <v>1624</v>
      </c>
    </row>
    <row r="35" spans="1:29" s="62" customFormat="1" ht="11.15"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476</v>
      </c>
      <c r="AA35" s="64">
        <f t="shared" si="25"/>
        <v>1666</v>
      </c>
      <c r="AB35" s="64">
        <f t="shared" si="26"/>
        <v>480</v>
      </c>
      <c r="AC35" s="65">
        <f t="shared" si="27"/>
        <v>1680</v>
      </c>
    </row>
    <row r="36" spans="1:29" ht="3" customHeight="1" thickBot="1">
      <c r="A36" s="520"/>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66"/>
      <c r="AC36" s="67"/>
    </row>
    <row r="37" spans="1:29" ht="12" customHeight="1">
      <c r="A37" s="464"/>
      <c r="B37" s="467" t="s">
        <v>161</v>
      </c>
      <c r="C37" s="467"/>
      <c r="D37" s="467" t="s">
        <v>24</v>
      </c>
      <c r="E37" s="467"/>
      <c r="F37" s="467" t="s">
        <v>25</v>
      </c>
      <c r="G37" s="467"/>
      <c r="H37" s="467" t="s">
        <v>26</v>
      </c>
      <c r="I37" s="467"/>
      <c r="J37" s="467" t="s">
        <v>135</v>
      </c>
      <c r="K37" s="467"/>
      <c r="L37" s="467" t="s">
        <v>136</v>
      </c>
      <c r="M37" s="467"/>
      <c r="N37" s="467" t="s">
        <v>31</v>
      </c>
      <c r="O37" s="467"/>
      <c r="P37" s="467" t="s">
        <v>32</v>
      </c>
      <c r="Q37" s="467"/>
      <c r="R37" s="467" t="s">
        <v>33</v>
      </c>
      <c r="S37" s="467"/>
      <c r="T37" s="467" t="s">
        <v>34</v>
      </c>
      <c r="U37" s="467"/>
      <c r="V37" s="467" t="s">
        <v>35</v>
      </c>
      <c r="W37" s="467"/>
      <c r="X37" s="467" t="s">
        <v>36</v>
      </c>
      <c r="Y37" s="467"/>
      <c r="Z37" s="467" t="s">
        <v>37</v>
      </c>
      <c r="AA37" s="467"/>
      <c r="AB37" s="458" t="s">
        <v>38</v>
      </c>
      <c r="AC37" s="459"/>
    </row>
    <row r="38" spans="1:29" ht="12" customHeight="1">
      <c r="A38" s="465"/>
      <c r="B38" s="460">
        <v>25200</v>
      </c>
      <c r="C38" s="460"/>
      <c r="D38" s="460">
        <v>26400</v>
      </c>
      <c r="E38" s="460"/>
      <c r="F38" s="461">
        <v>27600</v>
      </c>
      <c r="G38" s="462"/>
      <c r="H38" s="460">
        <v>28800</v>
      </c>
      <c r="I38" s="460"/>
      <c r="J38" s="460">
        <v>30300</v>
      </c>
      <c r="K38" s="460"/>
      <c r="L38" s="460">
        <v>31800</v>
      </c>
      <c r="M38" s="460"/>
      <c r="N38" s="460">
        <v>33300</v>
      </c>
      <c r="O38" s="460"/>
      <c r="P38" s="460">
        <v>34800</v>
      </c>
      <c r="Q38" s="460"/>
      <c r="R38" s="460">
        <v>36300</v>
      </c>
      <c r="S38" s="460"/>
      <c r="T38" s="460">
        <v>38200</v>
      </c>
      <c r="U38" s="460"/>
      <c r="V38" s="461">
        <v>40100</v>
      </c>
      <c r="W38" s="462"/>
      <c r="X38" s="461">
        <v>42000</v>
      </c>
      <c r="Y38" s="462"/>
      <c r="Z38" s="460">
        <v>43900</v>
      </c>
      <c r="AA38" s="461"/>
      <c r="AB38" s="460">
        <v>45800</v>
      </c>
      <c r="AC38" s="471"/>
    </row>
    <row r="39" spans="1:29" ht="12" customHeight="1">
      <c r="A39" s="522"/>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60">
        <f t="shared" ref="B40:B69" si="28">ROUND($B$38*$A40/30*$AE$4*20/100,0)</f>
        <v>17</v>
      </c>
      <c r="C40" s="60">
        <f t="shared" ref="C40:C69" si="29">ROUND($B$38*$A40/30*$AE$4*70/100,0)</f>
        <v>59</v>
      </c>
      <c r="D40" s="60">
        <f t="shared" ref="D40:D69" si="30">ROUND($D$38*$A40/30*$AE$4*20/100,0)</f>
        <v>18</v>
      </c>
      <c r="E40" s="60">
        <f t="shared" ref="E40:E69" si="31">ROUND($D$38*$A40/30*$AE$4*70/100,0)</f>
        <v>62</v>
      </c>
      <c r="F40" s="60">
        <f t="shared" ref="F40:F69" si="32">ROUND($F$38*$A40/30*$AE$4*20/100,0)</f>
        <v>18</v>
      </c>
      <c r="G40" s="60">
        <f t="shared" ref="G40:G69" si="33">ROUND($F$38*$A40/30*$AE$4*70/100,0)</f>
        <v>64</v>
      </c>
      <c r="H40" s="60">
        <f t="shared" ref="H40:H69" si="34">ROUND($H$38*$A40/30*$AE$4*20/100,0)</f>
        <v>19</v>
      </c>
      <c r="I40" s="60">
        <f t="shared" ref="I40:I69" si="35">ROUND($H$38*$A40/30*$AE$4*70/100,0)</f>
        <v>67</v>
      </c>
      <c r="J40" s="60">
        <f t="shared" ref="J40:J69" si="36">ROUND($J$38*$A40/30*$AE$4*20/100,0)</f>
        <v>20</v>
      </c>
      <c r="K40" s="60">
        <f t="shared" ref="K40:K69" si="37">ROUND($J$38*$A40/30*$AE$4*70/100,0)</f>
        <v>71</v>
      </c>
      <c r="L40" s="60">
        <f t="shared" ref="L40:L69" si="38">ROUND($L$38*$A40/30*$AE$4*20/100,0)</f>
        <v>21</v>
      </c>
      <c r="M40" s="60">
        <f t="shared" ref="M40:M69" si="39">ROUND($L$38*$A40/30*$AE$4*70/100,0)</f>
        <v>74</v>
      </c>
      <c r="N40" s="60">
        <f t="shared" ref="N40:N69" si="40">ROUND($N$38*$A40/30*$AE$4*20/100,0)</f>
        <v>22</v>
      </c>
      <c r="O40" s="60">
        <f t="shared" ref="O40:O69" si="41">ROUND($N$38*$A40/30*$AE$4*70/100,0)</f>
        <v>78</v>
      </c>
      <c r="P40" s="60">
        <f t="shared" ref="P40:P69" si="42">ROUND($P$38*$A40/30*$AE$4*20/100,0)</f>
        <v>23</v>
      </c>
      <c r="Q40" s="60">
        <f t="shared" ref="Q40:Q69" si="43">ROUND($P$38*$A40/30*$AE$4*70/100,0)</f>
        <v>81</v>
      </c>
      <c r="R40" s="60">
        <f t="shared" ref="R40:R69" si="44">ROUND($R$38*$A40/30*$AE$4*20/100,0)</f>
        <v>24</v>
      </c>
      <c r="S40" s="60">
        <f t="shared" ref="S40:S69" si="45">ROUND($R$38*$A40/30*$AE$4*70/100,0)</f>
        <v>85</v>
      </c>
      <c r="T40" s="60">
        <f t="shared" ref="T40:T69" si="46">ROUND($T$38*$A40/30*$AE$4*20/100,0)</f>
        <v>25</v>
      </c>
      <c r="U40" s="60">
        <f t="shared" ref="U40:U69" si="47">ROUND($T$38*$A40/30*$AE$4*70/100,0)</f>
        <v>89</v>
      </c>
      <c r="V40" s="60">
        <f t="shared" ref="V40:V69" si="48">ROUND($V$38*$A40/30*$AE$4*20/100,0)</f>
        <v>27</v>
      </c>
      <c r="W40" s="60">
        <f t="shared" ref="W40:W69" si="49">ROUND($V$38*$A40/30*$AE$4*70/100,0)</f>
        <v>94</v>
      </c>
      <c r="X40" s="60">
        <f t="shared" ref="X40:X69" si="50">ROUND($X$38*$A40/30*$AE$4*20/100,0)</f>
        <v>28</v>
      </c>
      <c r="Y40" s="60">
        <f t="shared" ref="Y40:Y69" si="51">ROUND($X$38*$A40/30*$AE$4*70/100,0)</f>
        <v>98</v>
      </c>
      <c r="Z40" s="70">
        <f>ROUND($Z$38*$A40/30*$AE$4*20/100,0)</f>
        <v>29</v>
      </c>
      <c r="AA40" s="71">
        <f>ROUND($Z$38*$A40/30*$AE$4*70/100,0)</f>
        <v>102</v>
      </c>
      <c r="AB40" s="70">
        <f>ROUND($AB$38*$A40/30*$AE$4*20/100,0)</f>
        <v>31</v>
      </c>
      <c r="AC40" s="61">
        <f>ROUND($AB$38*$A40/30*$AE$4*70/100,0)</f>
        <v>107</v>
      </c>
    </row>
    <row r="41" spans="1:29" s="62" customFormat="1" ht="11.15" customHeight="1">
      <c r="A41" s="59">
        <v>2</v>
      </c>
      <c r="B41" s="60">
        <f t="shared" si="28"/>
        <v>34</v>
      </c>
      <c r="C41" s="60">
        <f t="shared" si="29"/>
        <v>118</v>
      </c>
      <c r="D41" s="60">
        <f t="shared" si="30"/>
        <v>35</v>
      </c>
      <c r="E41" s="60">
        <f t="shared" si="31"/>
        <v>123</v>
      </c>
      <c r="F41" s="60">
        <f t="shared" si="32"/>
        <v>37</v>
      </c>
      <c r="G41" s="60">
        <f t="shared" si="33"/>
        <v>129</v>
      </c>
      <c r="H41" s="60">
        <f t="shared" si="34"/>
        <v>38</v>
      </c>
      <c r="I41" s="60">
        <f t="shared" si="35"/>
        <v>134</v>
      </c>
      <c r="J41" s="60">
        <f t="shared" si="36"/>
        <v>40</v>
      </c>
      <c r="K41" s="60">
        <f t="shared" si="37"/>
        <v>141</v>
      </c>
      <c r="L41" s="60">
        <f t="shared" si="38"/>
        <v>42</v>
      </c>
      <c r="M41" s="60">
        <f t="shared" si="39"/>
        <v>148</v>
      </c>
      <c r="N41" s="60">
        <f t="shared" si="40"/>
        <v>44</v>
      </c>
      <c r="O41" s="60">
        <f t="shared" si="41"/>
        <v>155</v>
      </c>
      <c r="P41" s="60">
        <f t="shared" si="42"/>
        <v>46</v>
      </c>
      <c r="Q41" s="60">
        <f t="shared" si="43"/>
        <v>162</v>
      </c>
      <c r="R41" s="60">
        <f t="shared" si="44"/>
        <v>48</v>
      </c>
      <c r="S41" s="60">
        <f t="shared" si="45"/>
        <v>169</v>
      </c>
      <c r="T41" s="60">
        <f t="shared" si="46"/>
        <v>51</v>
      </c>
      <c r="U41" s="60">
        <f t="shared" si="47"/>
        <v>178</v>
      </c>
      <c r="V41" s="60">
        <f t="shared" si="48"/>
        <v>53</v>
      </c>
      <c r="W41" s="60">
        <f t="shared" si="49"/>
        <v>187</v>
      </c>
      <c r="X41" s="60">
        <f t="shared" si="50"/>
        <v>56</v>
      </c>
      <c r="Y41" s="60">
        <f t="shared" si="51"/>
        <v>196</v>
      </c>
      <c r="Z41" s="70">
        <f t="shared" ref="Z41:Z69" si="52">ROUND($Z$38*$A41/30*$AE$4*20/100,0)</f>
        <v>59</v>
      </c>
      <c r="AA41" s="71">
        <f t="shared" ref="AA41:AA69" si="53">ROUND($Z$38*$A41/30*$AE$4*70/100,0)</f>
        <v>205</v>
      </c>
      <c r="AB41" s="70">
        <f t="shared" ref="AB41:AB69" si="54">ROUND($AB$38*$A41/30*$AE$4*20/100,0)</f>
        <v>61</v>
      </c>
      <c r="AC41" s="61">
        <f t="shared" ref="AC41:AC69" si="55">ROUND($AB$38*$A41/30*$AE$4*70/100,0)</f>
        <v>214</v>
      </c>
    </row>
    <row r="42" spans="1:29" s="62" customFormat="1" ht="11.15" customHeight="1">
      <c r="A42" s="59">
        <v>3</v>
      </c>
      <c r="B42" s="60">
        <f t="shared" si="28"/>
        <v>50</v>
      </c>
      <c r="C42" s="60">
        <f t="shared" si="29"/>
        <v>176</v>
      </c>
      <c r="D42" s="60">
        <f t="shared" si="30"/>
        <v>53</v>
      </c>
      <c r="E42" s="60">
        <f t="shared" si="31"/>
        <v>185</v>
      </c>
      <c r="F42" s="60">
        <f t="shared" si="32"/>
        <v>55</v>
      </c>
      <c r="G42" s="60">
        <f t="shared" si="33"/>
        <v>193</v>
      </c>
      <c r="H42" s="60">
        <f t="shared" si="34"/>
        <v>58</v>
      </c>
      <c r="I42" s="60">
        <f t="shared" si="35"/>
        <v>202</v>
      </c>
      <c r="J42" s="60">
        <f t="shared" si="36"/>
        <v>61</v>
      </c>
      <c r="K42" s="60">
        <f t="shared" si="37"/>
        <v>212</v>
      </c>
      <c r="L42" s="60">
        <f t="shared" si="38"/>
        <v>64</v>
      </c>
      <c r="M42" s="60">
        <f t="shared" si="39"/>
        <v>223</v>
      </c>
      <c r="N42" s="60">
        <f t="shared" si="40"/>
        <v>67</v>
      </c>
      <c r="O42" s="60">
        <f t="shared" si="41"/>
        <v>233</v>
      </c>
      <c r="P42" s="60">
        <f t="shared" si="42"/>
        <v>70</v>
      </c>
      <c r="Q42" s="60">
        <f t="shared" si="43"/>
        <v>244</v>
      </c>
      <c r="R42" s="60">
        <f t="shared" si="44"/>
        <v>73</v>
      </c>
      <c r="S42" s="60">
        <f t="shared" si="45"/>
        <v>254</v>
      </c>
      <c r="T42" s="60">
        <f t="shared" si="46"/>
        <v>76</v>
      </c>
      <c r="U42" s="60">
        <f t="shared" si="47"/>
        <v>267</v>
      </c>
      <c r="V42" s="60">
        <f t="shared" si="48"/>
        <v>80</v>
      </c>
      <c r="W42" s="60">
        <f t="shared" si="49"/>
        <v>281</v>
      </c>
      <c r="X42" s="60">
        <f t="shared" si="50"/>
        <v>84</v>
      </c>
      <c r="Y42" s="60">
        <f t="shared" si="51"/>
        <v>294</v>
      </c>
      <c r="Z42" s="70">
        <f t="shared" si="52"/>
        <v>88</v>
      </c>
      <c r="AA42" s="71">
        <f t="shared" si="53"/>
        <v>307</v>
      </c>
      <c r="AB42" s="70">
        <f t="shared" si="54"/>
        <v>92</v>
      </c>
      <c r="AC42" s="61">
        <f t="shared" si="55"/>
        <v>321</v>
      </c>
    </row>
    <row r="43" spans="1:29" s="62" customFormat="1" ht="11.15" customHeight="1">
      <c r="A43" s="59">
        <v>4</v>
      </c>
      <c r="B43" s="60">
        <f t="shared" si="28"/>
        <v>67</v>
      </c>
      <c r="C43" s="60">
        <f t="shared" si="29"/>
        <v>235</v>
      </c>
      <c r="D43" s="60">
        <f t="shared" si="30"/>
        <v>70</v>
      </c>
      <c r="E43" s="60">
        <f t="shared" si="31"/>
        <v>246</v>
      </c>
      <c r="F43" s="60">
        <f t="shared" si="32"/>
        <v>74</v>
      </c>
      <c r="G43" s="60">
        <f t="shared" si="33"/>
        <v>258</v>
      </c>
      <c r="H43" s="60">
        <f t="shared" si="34"/>
        <v>77</v>
      </c>
      <c r="I43" s="60">
        <f t="shared" si="35"/>
        <v>269</v>
      </c>
      <c r="J43" s="60">
        <f t="shared" si="36"/>
        <v>81</v>
      </c>
      <c r="K43" s="60">
        <f t="shared" si="37"/>
        <v>283</v>
      </c>
      <c r="L43" s="60">
        <f t="shared" si="38"/>
        <v>85</v>
      </c>
      <c r="M43" s="60">
        <f t="shared" si="39"/>
        <v>297</v>
      </c>
      <c r="N43" s="60">
        <f t="shared" si="40"/>
        <v>89</v>
      </c>
      <c r="O43" s="60">
        <f t="shared" si="41"/>
        <v>311</v>
      </c>
      <c r="P43" s="60">
        <f t="shared" si="42"/>
        <v>93</v>
      </c>
      <c r="Q43" s="60">
        <f t="shared" si="43"/>
        <v>325</v>
      </c>
      <c r="R43" s="60">
        <f t="shared" si="44"/>
        <v>97</v>
      </c>
      <c r="S43" s="60">
        <f t="shared" si="45"/>
        <v>339</v>
      </c>
      <c r="T43" s="60">
        <f t="shared" si="46"/>
        <v>102</v>
      </c>
      <c r="U43" s="60">
        <f t="shared" si="47"/>
        <v>357</v>
      </c>
      <c r="V43" s="60">
        <f t="shared" si="48"/>
        <v>107</v>
      </c>
      <c r="W43" s="60">
        <f t="shared" si="49"/>
        <v>374</v>
      </c>
      <c r="X43" s="60">
        <f t="shared" si="50"/>
        <v>112</v>
      </c>
      <c r="Y43" s="60">
        <f t="shared" si="51"/>
        <v>392</v>
      </c>
      <c r="Z43" s="70">
        <f t="shared" si="52"/>
        <v>117</v>
      </c>
      <c r="AA43" s="71">
        <f t="shared" si="53"/>
        <v>410</v>
      </c>
      <c r="AB43" s="70">
        <f t="shared" si="54"/>
        <v>122</v>
      </c>
      <c r="AC43" s="61">
        <f t="shared" si="55"/>
        <v>427</v>
      </c>
    </row>
    <row r="44" spans="1:29" s="62" customFormat="1" ht="11.15" customHeight="1">
      <c r="A44" s="59">
        <v>5</v>
      </c>
      <c r="B44" s="60">
        <f t="shared" si="28"/>
        <v>84</v>
      </c>
      <c r="C44" s="60">
        <f t="shared" si="29"/>
        <v>294</v>
      </c>
      <c r="D44" s="60">
        <f t="shared" si="30"/>
        <v>88</v>
      </c>
      <c r="E44" s="60">
        <f t="shared" si="31"/>
        <v>308</v>
      </c>
      <c r="F44" s="60">
        <f t="shared" si="32"/>
        <v>92</v>
      </c>
      <c r="G44" s="60">
        <f t="shared" si="33"/>
        <v>322</v>
      </c>
      <c r="H44" s="60">
        <f t="shared" si="34"/>
        <v>96</v>
      </c>
      <c r="I44" s="60">
        <f t="shared" si="35"/>
        <v>336</v>
      </c>
      <c r="J44" s="60">
        <f t="shared" si="36"/>
        <v>101</v>
      </c>
      <c r="K44" s="60">
        <f t="shared" si="37"/>
        <v>354</v>
      </c>
      <c r="L44" s="60">
        <f t="shared" si="38"/>
        <v>106</v>
      </c>
      <c r="M44" s="60">
        <f t="shared" si="39"/>
        <v>371</v>
      </c>
      <c r="N44" s="60">
        <f t="shared" si="40"/>
        <v>111</v>
      </c>
      <c r="O44" s="60">
        <f t="shared" si="41"/>
        <v>389</v>
      </c>
      <c r="P44" s="60">
        <f t="shared" si="42"/>
        <v>116</v>
      </c>
      <c r="Q44" s="60">
        <f t="shared" si="43"/>
        <v>406</v>
      </c>
      <c r="R44" s="60">
        <f t="shared" si="44"/>
        <v>121</v>
      </c>
      <c r="S44" s="60">
        <f t="shared" si="45"/>
        <v>424</v>
      </c>
      <c r="T44" s="60">
        <f t="shared" si="46"/>
        <v>127</v>
      </c>
      <c r="U44" s="60">
        <f t="shared" si="47"/>
        <v>446</v>
      </c>
      <c r="V44" s="60">
        <f t="shared" si="48"/>
        <v>134</v>
      </c>
      <c r="W44" s="60">
        <f t="shared" si="49"/>
        <v>468</v>
      </c>
      <c r="X44" s="60">
        <f t="shared" si="50"/>
        <v>140</v>
      </c>
      <c r="Y44" s="60">
        <f t="shared" si="51"/>
        <v>490</v>
      </c>
      <c r="Z44" s="70">
        <f t="shared" si="52"/>
        <v>146</v>
      </c>
      <c r="AA44" s="71">
        <f t="shared" si="53"/>
        <v>512</v>
      </c>
      <c r="AB44" s="70">
        <f t="shared" si="54"/>
        <v>153</v>
      </c>
      <c r="AC44" s="61">
        <f t="shared" si="55"/>
        <v>534</v>
      </c>
    </row>
    <row r="45" spans="1:29" s="62" customFormat="1" ht="11.15" customHeight="1">
      <c r="A45" s="59">
        <v>6</v>
      </c>
      <c r="B45" s="60">
        <f t="shared" si="28"/>
        <v>101</v>
      </c>
      <c r="C45" s="60">
        <f t="shared" si="29"/>
        <v>353</v>
      </c>
      <c r="D45" s="60">
        <f t="shared" si="30"/>
        <v>106</v>
      </c>
      <c r="E45" s="60">
        <f t="shared" si="31"/>
        <v>370</v>
      </c>
      <c r="F45" s="60">
        <f t="shared" si="32"/>
        <v>110</v>
      </c>
      <c r="G45" s="60">
        <f t="shared" si="33"/>
        <v>386</v>
      </c>
      <c r="H45" s="60">
        <f t="shared" si="34"/>
        <v>115</v>
      </c>
      <c r="I45" s="60">
        <f t="shared" si="35"/>
        <v>403</v>
      </c>
      <c r="J45" s="60">
        <f t="shared" si="36"/>
        <v>121</v>
      </c>
      <c r="K45" s="60">
        <f t="shared" si="37"/>
        <v>424</v>
      </c>
      <c r="L45" s="60">
        <f t="shared" si="38"/>
        <v>127</v>
      </c>
      <c r="M45" s="60">
        <f t="shared" si="39"/>
        <v>445</v>
      </c>
      <c r="N45" s="60">
        <f t="shared" si="40"/>
        <v>133</v>
      </c>
      <c r="O45" s="60">
        <f t="shared" si="41"/>
        <v>466</v>
      </c>
      <c r="P45" s="60">
        <f t="shared" si="42"/>
        <v>139</v>
      </c>
      <c r="Q45" s="60">
        <f t="shared" si="43"/>
        <v>487</v>
      </c>
      <c r="R45" s="60">
        <f t="shared" si="44"/>
        <v>145</v>
      </c>
      <c r="S45" s="60">
        <f t="shared" si="45"/>
        <v>508</v>
      </c>
      <c r="T45" s="60">
        <f t="shared" si="46"/>
        <v>153</v>
      </c>
      <c r="U45" s="60">
        <f t="shared" si="47"/>
        <v>535</v>
      </c>
      <c r="V45" s="60">
        <f t="shared" si="48"/>
        <v>160</v>
      </c>
      <c r="W45" s="60">
        <f t="shared" si="49"/>
        <v>561</v>
      </c>
      <c r="X45" s="60">
        <f t="shared" si="50"/>
        <v>168</v>
      </c>
      <c r="Y45" s="60">
        <f t="shared" si="51"/>
        <v>588</v>
      </c>
      <c r="Z45" s="70">
        <f t="shared" si="52"/>
        <v>176</v>
      </c>
      <c r="AA45" s="71">
        <f t="shared" si="53"/>
        <v>615</v>
      </c>
      <c r="AB45" s="70">
        <f t="shared" si="54"/>
        <v>183</v>
      </c>
      <c r="AC45" s="61">
        <f t="shared" si="55"/>
        <v>641</v>
      </c>
    </row>
    <row r="46" spans="1:29" s="62" customFormat="1" ht="11.15" customHeight="1">
      <c r="A46" s="59">
        <v>7</v>
      </c>
      <c r="B46" s="60">
        <f t="shared" si="28"/>
        <v>118</v>
      </c>
      <c r="C46" s="60">
        <f t="shared" si="29"/>
        <v>412</v>
      </c>
      <c r="D46" s="60">
        <f t="shared" si="30"/>
        <v>123</v>
      </c>
      <c r="E46" s="60">
        <f t="shared" si="31"/>
        <v>431</v>
      </c>
      <c r="F46" s="60">
        <f t="shared" si="32"/>
        <v>129</v>
      </c>
      <c r="G46" s="60">
        <f t="shared" si="33"/>
        <v>451</v>
      </c>
      <c r="H46" s="60">
        <f t="shared" si="34"/>
        <v>134</v>
      </c>
      <c r="I46" s="60">
        <f t="shared" si="35"/>
        <v>470</v>
      </c>
      <c r="J46" s="60">
        <f t="shared" si="36"/>
        <v>141</v>
      </c>
      <c r="K46" s="60">
        <f t="shared" si="37"/>
        <v>495</v>
      </c>
      <c r="L46" s="60">
        <f t="shared" si="38"/>
        <v>148</v>
      </c>
      <c r="M46" s="60">
        <f t="shared" si="39"/>
        <v>519</v>
      </c>
      <c r="N46" s="60">
        <f t="shared" si="40"/>
        <v>155</v>
      </c>
      <c r="O46" s="60">
        <f t="shared" si="41"/>
        <v>544</v>
      </c>
      <c r="P46" s="60">
        <f t="shared" si="42"/>
        <v>162</v>
      </c>
      <c r="Q46" s="60">
        <f t="shared" si="43"/>
        <v>568</v>
      </c>
      <c r="R46" s="60">
        <f t="shared" si="44"/>
        <v>169</v>
      </c>
      <c r="S46" s="60">
        <f t="shared" si="45"/>
        <v>593</v>
      </c>
      <c r="T46" s="60">
        <f t="shared" si="46"/>
        <v>178</v>
      </c>
      <c r="U46" s="60">
        <f t="shared" si="47"/>
        <v>624</v>
      </c>
      <c r="V46" s="60">
        <f t="shared" si="48"/>
        <v>187</v>
      </c>
      <c r="W46" s="60">
        <f t="shared" si="49"/>
        <v>655</v>
      </c>
      <c r="X46" s="60">
        <f t="shared" si="50"/>
        <v>196</v>
      </c>
      <c r="Y46" s="60">
        <f t="shared" si="51"/>
        <v>686</v>
      </c>
      <c r="Z46" s="70">
        <f t="shared" si="52"/>
        <v>205</v>
      </c>
      <c r="AA46" s="71">
        <f t="shared" si="53"/>
        <v>717</v>
      </c>
      <c r="AB46" s="70">
        <f t="shared" si="54"/>
        <v>214</v>
      </c>
      <c r="AC46" s="61">
        <f t="shared" si="55"/>
        <v>748</v>
      </c>
    </row>
    <row r="47" spans="1:29" s="62" customFormat="1" ht="11.15" customHeight="1">
      <c r="A47" s="59">
        <v>8</v>
      </c>
      <c r="B47" s="60">
        <f t="shared" si="28"/>
        <v>134</v>
      </c>
      <c r="C47" s="60">
        <f t="shared" si="29"/>
        <v>470</v>
      </c>
      <c r="D47" s="60">
        <f t="shared" si="30"/>
        <v>141</v>
      </c>
      <c r="E47" s="60">
        <f t="shared" si="31"/>
        <v>493</v>
      </c>
      <c r="F47" s="60">
        <f t="shared" si="32"/>
        <v>147</v>
      </c>
      <c r="G47" s="60">
        <f t="shared" si="33"/>
        <v>515</v>
      </c>
      <c r="H47" s="60">
        <f t="shared" si="34"/>
        <v>154</v>
      </c>
      <c r="I47" s="60">
        <f t="shared" si="35"/>
        <v>538</v>
      </c>
      <c r="J47" s="60">
        <f t="shared" si="36"/>
        <v>162</v>
      </c>
      <c r="K47" s="60">
        <f t="shared" si="37"/>
        <v>566</v>
      </c>
      <c r="L47" s="60">
        <f t="shared" si="38"/>
        <v>170</v>
      </c>
      <c r="M47" s="60">
        <f t="shared" si="39"/>
        <v>594</v>
      </c>
      <c r="N47" s="60">
        <f t="shared" si="40"/>
        <v>178</v>
      </c>
      <c r="O47" s="60">
        <f t="shared" si="41"/>
        <v>622</v>
      </c>
      <c r="P47" s="60">
        <f t="shared" si="42"/>
        <v>186</v>
      </c>
      <c r="Q47" s="60">
        <f t="shared" si="43"/>
        <v>650</v>
      </c>
      <c r="R47" s="60">
        <f t="shared" si="44"/>
        <v>194</v>
      </c>
      <c r="S47" s="60">
        <f t="shared" si="45"/>
        <v>678</v>
      </c>
      <c r="T47" s="60">
        <f t="shared" si="46"/>
        <v>204</v>
      </c>
      <c r="U47" s="60">
        <f t="shared" si="47"/>
        <v>713</v>
      </c>
      <c r="V47" s="60">
        <f t="shared" si="48"/>
        <v>214</v>
      </c>
      <c r="W47" s="60">
        <f t="shared" si="49"/>
        <v>749</v>
      </c>
      <c r="X47" s="60">
        <f t="shared" si="50"/>
        <v>224</v>
      </c>
      <c r="Y47" s="60">
        <f t="shared" si="51"/>
        <v>784</v>
      </c>
      <c r="Z47" s="70">
        <f t="shared" si="52"/>
        <v>234</v>
      </c>
      <c r="AA47" s="71">
        <f t="shared" si="53"/>
        <v>819</v>
      </c>
      <c r="AB47" s="70">
        <f t="shared" si="54"/>
        <v>244</v>
      </c>
      <c r="AC47" s="61">
        <f t="shared" si="55"/>
        <v>855</v>
      </c>
    </row>
    <row r="48" spans="1:29" s="62" customFormat="1" ht="11.15" customHeight="1">
      <c r="A48" s="59">
        <v>9</v>
      </c>
      <c r="B48" s="60">
        <f t="shared" si="28"/>
        <v>151</v>
      </c>
      <c r="C48" s="60">
        <f t="shared" si="29"/>
        <v>529</v>
      </c>
      <c r="D48" s="60">
        <f t="shared" si="30"/>
        <v>158</v>
      </c>
      <c r="E48" s="60">
        <f t="shared" si="31"/>
        <v>554</v>
      </c>
      <c r="F48" s="60">
        <f t="shared" si="32"/>
        <v>166</v>
      </c>
      <c r="G48" s="60">
        <f t="shared" si="33"/>
        <v>580</v>
      </c>
      <c r="H48" s="60">
        <f t="shared" si="34"/>
        <v>173</v>
      </c>
      <c r="I48" s="60">
        <f t="shared" si="35"/>
        <v>605</v>
      </c>
      <c r="J48" s="60">
        <f t="shared" si="36"/>
        <v>182</v>
      </c>
      <c r="K48" s="60">
        <f t="shared" si="37"/>
        <v>636</v>
      </c>
      <c r="L48" s="60">
        <f t="shared" si="38"/>
        <v>191</v>
      </c>
      <c r="M48" s="60">
        <f t="shared" si="39"/>
        <v>668</v>
      </c>
      <c r="N48" s="60">
        <f t="shared" si="40"/>
        <v>200</v>
      </c>
      <c r="O48" s="60">
        <f t="shared" si="41"/>
        <v>699</v>
      </c>
      <c r="P48" s="60">
        <f t="shared" si="42"/>
        <v>209</v>
      </c>
      <c r="Q48" s="60">
        <f t="shared" si="43"/>
        <v>731</v>
      </c>
      <c r="R48" s="60">
        <f t="shared" si="44"/>
        <v>218</v>
      </c>
      <c r="S48" s="60">
        <f t="shared" si="45"/>
        <v>762</v>
      </c>
      <c r="T48" s="60">
        <f t="shared" si="46"/>
        <v>229</v>
      </c>
      <c r="U48" s="60">
        <f t="shared" si="47"/>
        <v>802</v>
      </c>
      <c r="V48" s="60">
        <f t="shared" si="48"/>
        <v>241</v>
      </c>
      <c r="W48" s="60">
        <f t="shared" si="49"/>
        <v>842</v>
      </c>
      <c r="X48" s="60">
        <f t="shared" si="50"/>
        <v>252</v>
      </c>
      <c r="Y48" s="60">
        <f t="shared" si="51"/>
        <v>882</v>
      </c>
      <c r="Z48" s="70">
        <f t="shared" si="52"/>
        <v>263</v>
      </c>
      <c r="AA48" s="71">
        <f t="shared" si="53"/>
        <v>922</v>
      </c>
      <c r="AB48" s="70">
        <f t="shared" si="54"/>
        <v>275</v>
      </c>
      <c r="AC48" s="61">
        <f t="shared" si="55"/>
        <v>962</v>
      </c>
    </row>
    <row r="49" spans="1:29" s="62" customFormat="1" ht="11.15" customHeight="1">
      <c r="A49" s="59">
        <v>10</v>
      </c>
      <c r="B49" s="60">
        <f t="shared" si="28"/>
        <v>168</v>
      </c>
      <c r="C49" s="60">
        <f t="shared" si="29"/>
        <v>588</v>
      </c>
      <c r="D49" s="60">
        <f t="shared" si="30"/>
        <v>176</v>
      </c>
      <c r="E49" s="60">
        <f t="shared" si="31"/>
        <v>616</v>
      </c>
      <c r="F49" s="60">
        <f t="shared" si="32"/>
        <v>184</v>
      </c>
      <c r="G49" s="60">
        <f t="shared" si="33"/>
        <v>644</v>
      </c>
      <c r="H49" s="60">
        <f t="shared" si="34"/>
        <v>192</v>
      </c>
      <c r="I49" s="60">
        <f t="shared" si="35"/>
        <v>672</v>
      </c>
      <c r="J49" s="60">
        <f t="shared" si="36"/>
        <v>202</v>
      </c>
      <c r="K49" s="60">
        <f t="shared" si="37"/>
        <v>707</v>
      </c>
      <c r="L49" s="60">
        <f t="shared" si="38"/>
        <v>212</v>
      </c>
      <c r="M49" s="60">
        <f t="shared" si="39"/>
        <v>742</v>
      </c>
      <c r="N49" s="60">
        <f t="shared" si="40"/>
        <v>222</v>
      </c>
      <c r="O49" s="60">
        <f t="shared" si="41"/>
        <v>777</v>
      </c>
      <c r="P49" s="60">
        <f t="shared" si="42"/>
        <v>232</v>
      </c>
      <c r="Q49" s="60">
        <f t="shared" si="43"/>
        <v>812</v>
      </c>
      <c r="R49" s="60">
        <f t="shared" si="44"/>
        <v>242</v>
      </c>
      <c r="S49" s="60">
        <f t="shared" si="45"/>
        <v>847</v>
      </c>
      <c r="T49" s="60">
        <f t="shared" si="46"/>
        <v>255</v>
      </c>
      <c r="U49" s="60">
        <f t="shared" si="47"/>
        <v>891</v>
      </c>
      <c r="V49" s="60">
        <f t="shared" si="48"/>
        <v>267</v>
      </c>
      <c r="W49" s="60">
        <f t="shared" si="49"/>
        <v>936</v>
      </c>
      <c r="X49" s="60">
        <f t="shared" si="50"/>
        <v>280</v>
      </c>
      <c r="Y49" s="60">
        <f t="shared" si="51"/>
        <v>980</v>
      </c>
      <c r="Z49" s="70">
        <f t="shared" si="52"/>
        <v>293</v>
      </c>
      <c r="AA49" s="71">
        <f t="shared" si="53"/>
        <v>1024</v>
      </c>
      <c r="AB49" s="70">
        <f t="shared" si="54"/>
        <v>305</v>
      </c>
      <c r="AC49" s="61">
        <f t="shared" si="55"/>
        <v>1069</v>
      </c>
    </row>
    <row r="50" spans="1:29" s="62" customFormat="1" ht="11.15" customHeight="1">
      <c r="A50" s="59">
        <v>11</v>
      </c>
      <c r="B50" s="60">
        <f t="shared" si="28"/>
        <v>185</v>
      </c>
      <c r="C50" s="60">
        <f t="shared" si="29"/>
        <v>647</v>
      </c>
      <c r="D50" s="60">
        <f t="shared" si="30"/>
        <v>194</v>
      </c>
      <c r="E50" s="60">
        <f t="shared" si="31"/>
        <v>678</v>
      </c>
      <c r="F50" s="60">
        <f t="shared" si="32"/>
        <v>202</v>
      </c>
      <c r="G50" s="60">
        <f t="shared" si="33"/>
        <v>708</v>
      </c>
      <c r="H50" s="60">
        <f t="shared" si="34"/>
        <v>211</v>
      </c>
      <c r="I50" s="60">
        <f t="shared" si="35"/>
        <v>739</v>
      </c>
      <c r="J50" s="60">
        <f t="shared" si="36"/>
        <v>222</v>
      </c>
      <c r="K50" s="60">
        <f t="shared" si="37"/>
        <v>778</v>
      </c>
      <c r="L50" s="60">
        <f t="shared" si="38"/>
        <v>233</v>
      </c>
      <c r="M50" s="60">
        <f t="shared" si="39"/>
        <v>816</v>
      </c>
      <c r="N50" s="60">
        <f t="shared" si="40"/>
        <v>244</v>
      </c>
      <c r="O50" s="60">
        <f t="shared" si="41"/>
        <v>855</v>
      </c>
      <c r="P50" s="60">
        <f t="shared" si="42"/>
        <v>255</v>
      </c>
      <c r="Q50" s="60">
        <f t="shared" si="43"/>
        <v>893</v>
      </c>
      <c r="R50" s="60">
        <f t="shared" si="44"/>
        <v>266</v>
      </c>
      <c r="S50" s="60">
        <f t="shared" si="45"/>
        <v>932</v>
      </c>
      <c r="T50" s="60">
        <f t="shared" si="46"/>
        <v>280</v>
      </c>
      <c r="U50" s="60">
        <f t="shared" si="47"/>
        <v>980</v>
      </c>
      <c r="V50" s="60">
        <f t="shared" si="48"/>
        <v>294</v>
      </c>
      <c r="W50" s="60">
        <f t="shared" si="49"/>
        <v>1029</v>
      </c>
      <c r="X50" s="60">
        <f t="shared" si="50"/>
        <v>308</v>
      </c>
      <c r="Y50" s="60">
        <f t="shared" si="51"/>
        <v>1078</v>
      </c>
      <c r="Z50" s="70">
        <f t="shared" si="52"/>
        <v>322</v>
      </c>
      <c r="AA50" s="71">
        <f t="shared" si="53"/>
        <v>1127</v>
      </c>
      <c r="AB50" s="70">
        <f t="shared" si="54"/>
        <v>336</v>
      </c>
      <c r="AC50" s="61">
        <f t="shared" si="55"/>
        <v>1176</v>
      </c>
    </row>
    <row r="51" spans="1:29" s="62" customFormat="1" ht="11.15" customHeight="1">
      <c r="A51" s="59">
        <v>12</v>
      </c>
      <c r="B51" s="60">
        <f t="shared" si="28"/>
        <v>202</v>
      </c>
      <c r="C51" s="60">
        <f t="shared" si="29"/>
        <v>706</v>
      </c>
      <c r="D51" s="60">
        <f t="shared" si="30"/>
        <v>211</v>
      </c>
      <c r="E51" s="60">
        <f t="shared" si="31"/>
        <v>739</v>
      </c>
      <c r="F51" s="60">
        <f t="shared" si="32"/>
        <v>221</v>
      </c>
      <c r="G51" s="60">
        <f t="shared" si="33"/>
        <v>773</v>
      </c>
      <c r="H51" s="60">
        <f t="shared" si="34"/>
        <v>230</v>
      </c>
      <c r="I51" s="60">
        <f t="shared" si="35"/>
        <v>806</v>
      </c>
      <c r="J51" s="60">
        <f t="shared" si="36"/>
        <v>242</v>
      </c>
      <c r="K51" s="60">
        <f t="shared" si="37"/>
        <v>848</v>
      </c>
      <c r="L51" s="60">
        <f t="shared" si="38"/>
        <v>254</v>
      </c>
      <c r="M51" s="60">
        <f t="shared" si="39"/>
        <v>890</v>
      </c>
      <c r="N51" s="60">
        <f t="shared" si="40"/>
        <v>266</v>
      </c>
      <c r="O51" s="60">
        <f t="shared" si="41"/>
        <v>932</v>
      </c>
      <c r="P51" s="60">
        <f t="shared" si="42"/>
        <v>278</v>
      </c>
      <c r="Q51" s="60">
        <f t="shared" si="43"/>
        <v>974</v>
      </c>
      <c r="R51" s="60">
        <f t="shared" si="44"/>
        <v>290</v>
      </c>
      <c r="S51" s="60">
        <f t="shared" si="45"/>
        <v>1016</v>
      </c>
      <c r="T51" s="60">
        <f t="shared" si="46"/>
        <v>306</v>
      </c>
      <c r="U51" s="60">
        <f t="shared" si="47"/>
        <v>1070</v>
      </c>
      <c r="V51" s="60">
        <f t="shared" si="48"/>
        <v>321</v>
      </c>
      <c r="W51" s="60">
        <f t="shared" si="49"/>
        <v>1123</v>
      </c>
      <c r="X51" s="60">
        <f t="shared" si="50"/>
        <v>336</v>
      </c>
      <c r="Y51" s="60">
        <f t="shared" si="51"/>
        <v>1176</v>
      </c>
      <c r="Z51" s="70">
        <f t="shared" si="52"/>
        <v>351</v>
      </c>
      <c r="AA51" s="71">
        <f t="shared" si="53"/>
        <v>1229</v>
      </c>
      <c r="AB51" s="70">
        <f t="shared" si="54"/>
        <v>366</v>
      </c>
      <c r="AC51" s="61">
        <f t="shared" si="55"/>
        <v>1282</v>
      </c>
    </row>
    <row r="52" spans="1:29" s="62" customFormat="1" ht="11.15" customHeight="1">
      <c r="A52" s="59">
        <v>13</v>
      </c>
      <c r="B52" s="60">
        <f t="shared" si="28"/>
        <v>218</v>
      </c>
      <c r="C52" s="60">
        <f t="shared" si="29"/>
        <v>764</v>
      </c>
      <c r="D52" s="60">
        <f t="shared" si="30"/>
        <v>229</v>
      </c>
      <c r="E52" s="60">
        <f t="shared" si="31"/>
        <v>801</v>
      </c>
      <c r="F52" s="60">
        <f t="shared" si="32"/>
        <v>239</v>
      </c>
      <c r="G52" s="60">
        <f t="shared" si="33"/>
        <v>837</v>
      </c>
      <c r="H52" s="60">
        <f t="shared" si="34"/>
        <v>250</v>
      </c>
      <c r="I52" s="60">
        <f t="shared" si="35"/>
        <v>874</v>
      </c>
      <c r="J52" s="60">
        <f t="shared" si="36"/>
        <v>263</v>
      </c>
      <c r="K52" s="60">
        <f t="shared" si="37"/>
        <v>919</v>
      </c>
      <c r="L52" s="60">
        <f t="shared" si="38"/>
        <v>276</v>
      </c>
      <c r="M52" s="60">
        <f t="shared" si="39"/>
        <v>965</v>
      </c>
      <c r="N52" s="60">
        <f t="shared" si="40"/>
        <v>289</v>
      </c>
      <c r="O52" s="60">
        <f t="shared" si="41"/>
        <v>1010</v>
      </c>
      <c r="P52" s="60">
        <f t="shared" si="42"/>
        <v>302</v>
      </c>
      <c r="Q52" s="60">
        <f t="shared" si="43"/>
        <v>1056</v>
      </c>
      <c r="R52" s="60">
        <f t="shared" si="44"/>
        <v>315</v>
      </c>
      <c r="S52" s="60">
        <f t="shared" si="45"/>
        <v>1101</v>
      </c>
      <c r="T52" s="60">
        <f t="shared" si="46"/>
        <v>331</v>
      </c>
      <c r="U52" s="60">
        <f t="shared" si="47"/>
        <v>1159</v>
      </c>
      <c r="V52" s="60">
        <f t="shared" si="48"/>
        <v>348</v>
      </c>
      <c r="W52" s="60">
        <f t="shared" si="49"/>
        <v>1216</v>
      </c>
      <c r="X52" s="60">
        <f t="shared" si="50"/>
        <v>364</v>
      </c>
      <c r="Y52" s="60">
        <f t="shared" si="51"/>
        <v>1274</v>
      </c>
      <c r="Z52" s="70">
        <f t="shared" si="52"/>
        <v>380</v>
      </c>
      <c r="AA52" s="71">
        <f t="shared" si="53"/>
        <v>1332</v>
      </c>
      <c r="AB52" s="70">
        <f t="shared" si="54"/>
        <v>397</v>
      </c>
      <c r="AC52" s="61">
        <f t="shared" si="55"/>
        <v>1389</v>
      </c>
    </row>
    <row r="53" spans="1:29" s="62" customFormat="1" ht="11.15" customHeight="1">
      <c r="A53" s="59">
        <v>14</v>
      </c>
      <c r="B53" s="60">
        <f t="shared" si="28"/>
        <v>235</v>
      </c>
      <c r="C53" s="60">
        <f t="shared" si="29"/>
        <v>823</v>
      </c>
      <c r="D53" s="60">
        <f t="shared" si="30"/>
        <v>246</v>
      </c>
      <c r="E53" s="60">
        <f t="shared" si="31"/>
        <v>862</v>
      </c>
      <c r="F53" s="60">
        <f t="shared" si="32"/>
        <v>258</v>
      </c>
      <c r="G53" s="60">
        <f t="shared" si="33"/>
        <v>902</v>
      </c>
      <c r="H53" s="60">
        <f t="shared" si="34"/>
        <v>269</v>
      </c>
      <c r="I53" s="60">
        <f t="shared" si="35"/>
        <v>941</v>
      </c>
      <c r="J53" s="60">
        <f t="shared" si="36"/>
        <v>283</v>
      </c>
      <c r="K53" s="60">
        <f t="shared" si="37"/>
        <v>990</v>
      </c>
      <c r="L53" s="60">
        <f t="shared" si="38"/>
        <v>297</v>
      </c>
      <c r="M53" s="60">
        <f t="shared" si="39"/>
        <v>1039</v>
      </c>
      <c r="N53" s="60">
        <f t="shared" si="40"/>
        <v>311</v>
      </c>
      <c r="O53" s="60">
        <f t="shared" si="41"/>
        <v>1088</v>
      </c>
      <c r="P53" s="60">
        <f t="shared" si="42"/>
        <v>325</v>
      </c>
      <c r="Q53" s="60">
        <f t="shared" si="43"/>
        <v>1137</v>
      </c>
      <c r="R53" s="60">
        <f t="shared" si="44"/>
        <v>339</v>
      </c>
      <c r="S53" s="60">
        <f t="shared" si="45"/>
        <v>1186</v>
      </c>
      <c r="T53" s="60">
        <f t="shared" si="46"/>
        <v>357</v>
      </c>
      <c r="U53" s="60">
        <f t="shared" si="47"/>
        <v>1248</v>
      </c>
      <c r="V53" s="60">
        <f t="shared" si="48"/>
        <v>374</v>
      </c>
      <c r="W53" s="60">
        <f t="shared" si="49"/>
        <v>1310</v>
      </c>
      <c r="X53" s="60">
        <f t="shared" si="50"/>
        <v>392</v>
      </c>
      <c r="Y53" s="60">
        <f t="shared" si="51"/>
        <v>1372</v>
      </c>
      <c r="Z53" s="70">
        <f t="shared" si="52"/>
        <v>410</v>
      </c>
      <c r="AA53" s="71">
        <f t="shared" si="53"/>
        <v>1434</v>
      </c>
      <c r="AB53" s="70">
        <f t="shared" si="54"/>
        <v>427</v>
      </c>
      <c r="AC53" s="61">
        <f t="shared" si="55"/>
        <v>1496</v>
      </c>
    </row>
    <row r="54" spans="1:29" s="62" customFormat="1" ht="11.15" customHeight="1">
      <c r="A54" s="59">
        <v>15</v>
      </c>
      <c r="B54" s="60">
        <f t="shared" si="28"/>
        <v>252</v>
      </c>
      <c r="C54" s="60">
        <f t="shared" si="29"/>
        <v>882</v>
      </c>
      <c r="D54" s="60">
        <f t="shared" si="30"/>
        <v>264</v>
      </c>
      <c r="E54" s="60">
        <f t="shared" si="31"/>
        <v>924</v>
      </c>
      <c r="F54" s="60">
        <f t="shared" si="32"/>
        <v>276</v>
      </c>
      <c r="G54" s="60">
        <f t="shared" si="33"/>
        <v>966</v>
      </c>
      <c r="H54" s="60">
        <f t="shared" si="34"/>
        <v>288</v>
      </c>
      <c r="I54" s="60">
        <f t="shared" si="35"/>
        <v>1008</v>
      </c>
      <c r="J54" s="60">
        <f t="shared" si="36"/>
        <v>303</v>
      </c>
      <c r="K54" s="60">
        <f t="shared" si="37"/>
        <v>1061</v>
      </c>
      <c r="L54" s="60">
        <f t="shared" si="38"/>
        <v>318</v>
      </c>
      <c r="M54" s="60">
        <f t="shared" si="39"/>
        <v>1113</v>
      </c>
      <c r="N54" s="60">
        <f t="shared" si="40"/>
        <v>333</v>
      </c>
      <c r="O54" s="60">
        <f t="shared" si="41"/>
        <v>1166</v>
      </c>
      <c r="P54" s="60">
        <f t="shared" si="42"/>
        <v>348</v>
      </c>
      <c r="Q54" s="60">
        <f t="shared" si="43"/>
        <v>1218</v>
      </c>
      <c r="R54" s="60">
        <f t="shared" si="44"/>
        <v>363</v>
      </c>
      <c r="S54" s="60">
        <f t="shared" si="45"/>
        <v>1271</v>
      </c>
      <c r="T54" s="60">
        <f t="shared" si="46"/>
        <v>382</v>
      </c>
      <c r="U54" s="60">
        <f t="shared" si="47"/>
        <v>1337</v>
      </c>
      <c r="V54" s="60">
        <f t="shared" si="48"/>
        <v>401</v>
      </c>
      <c r="W54" s="60">
        <f t="shared" si="49"/>
        <v>1404</v>
      </c>
      <c r="X54" s="60">
        <f t="shared" si="50"/>
        <v>420</v>
      </c>
      <c r="Y54" s="60">
        <f t="shared" si="51"/>
        <v>1470</v>
      </c>
      <c r="Z54" s="70">
        <f t="shared" si="52"/>
        <v>439</v>
      </c>
      <c r="AA54" s="71">
        <f t="shared" si="53"/>
        <v>1537</v>
      </c>
      <c r="AB54" s="70">
        <f t="shared" si="54"/>
        <v>458</v>
      </c>
      <c r="AC54" s="61">
        <f t="shared" si="55"/>
        <v>1603</v>
      </c>
    </row>
    <row r="55" spans="1:29" s="62" customFormat="1" ht="11.15" customHeight="1">
      <c r="A55" s="59">
        <v>16</v>
      </c>
      <c r="B55" s="60">
        <f t="shared" si="28"/>
        <v>269</v>
      </c>
      <c r="C55" s="60">
        <f t="shared" si="29"/>
        <v>941</v>
      </c>
      <c r="D55" s="60">
        <f t="shared" si="30"/>
        <v>282</v>
      </c>
      <c r="E55" s="60">
        <f t="shared" si="31"/>
        <v>986</v>
      </c>
      <c r="F55" s="60">
        <f t="shared" si="32"/>
        <v>294</v>
      </c>
      <c r="G55" s="60">
        <f t="shared" si="33"/>
        <v>1030</v>
      </c>
      <c r="H55" s="60">
        <f t="shared" si="34"/>
        <v>307</v>
      </c>
      <c r="I55" s="60">
        <f t="shared" si="35"/>
        <v>1075</v>
      </c>
      <c r="J55" s="60">
        <f t="shared" si="36"/>
        <v>323</v>
      </c>
      <c r="K55" s="60">
        <f t="shared" si="37"/>
        <v>1131</v>
      </c>
      <c r="L55" s="60">
        <f t="shared" si="38"/>
        <v>339</v>
      </c>
      <c r="M55" s="60">
        <f t="shared" si="39"/>
        <v>1187</v>
      </c>
      <c r="N55" s="60">
        <f t="shared" si="40"/>
        <v>355</v>
      </c>
      <c r="O55" s="60">
        <f t="shared" si="41"/>
        <v>1243</v>
      </c>
      <c r="P55" s="60">
        <f t="shared" si="42"/>
        <v>371</v>
      </c>
      <c r="Q55" s="60">
        <f t="shared" si="43"/>
        <v>1299</v>
      </c>
      <c r="R55" s="60">
        <f t="shared" si="44"/>
        <v>387</v>
      </c>
      <c r="S55" s="60">
        <f t="shared" si="45"/>
        <v>1355</v>
      </c>
      <c r="T55" s="60">
        <f t="shared" si="46"/>
        <v>407</v>
      </c>
      <c r="U55" s="60">
        <f t="shared" si="47"/>
        <v>1426</v>
      </c>
      <c r="V55" s="60">
        <f t="shared" si="48"/>
        <v>428</v>
      </c>
      <c r="W55" s="60">
        <f t="shared" si="49"/>
        <v>1497</v>
      </c>
      <c r="X55" s="60">
        <f t="shared" si="50"/>
        <v>448</v>
      </c>
      <c r="Y55" s="60">
        <f t="shared" si="51"/>
        <v>1568</v>
      </c>
      <c r="Z55" s="70">
        <f t="shared" si="52"/>
        <v>468</v>
      </c>
      <c r="AA55" s="71">
        <f t="shared" si="53"/>
        <v>1639</v>
      </c>
      <c r="AB55" s="70">
        <f t="shared" si="54"/>
        <v>489</v>
      </c>
      <c r="AC55" s="61">
        <f t="shared" si="55"/>
        <v>1710</v>
      </c>
    </row>
    <row r="56" spans="1:29" s="62" customFormat="1" ht="11.15" customHeight="1">
      <c r="A56" s="59">
        <v>17</v>
      </c>
      <c r="B56" s="60">
        <f t="shared" si="28"/>
        <v>286</v>
      </c>
      <c r="C56" s="60">
        <f t="shared" si="29"/>
        <v>1000</v>
      </c>
      <c r="D56" s="60">
        <f t="shared" si="30"/>
        <v>299</v>
      </c>
      <c r="E56" s="60">
        <f t="shared" si="31"/>
        <v>1047</v>
      </c>
      <c r="F56" s="60">
        <f t="shared" si="32"/>
        <v>313</v>
      </c>
      <c r="G56" s="60">
        <f t="shared" si="33"/>
        <v>1095</v>
      </c>
      <c r="H56" s="60">
        <f t="shared" si="34"/>
        <v>326</v>
      </c>
      <c r="I56" s="60">
        <f t="shared" si="35"/>
        <v>1142</v>
      </c>
      <c r="J56" s="60">
        <f t="shared" si="36"/>
        <v>343</v>
      </c>
      <c r="K56" s="60">
        <f t="shared" si="37"/>
        <v>1202</v>
      </c>
      <c r="L56" s="60">
        <f t="shared" si="38"/>
        <v>360</v>
      </c>
      <c r="M56" s="60">
        <f t="shared" si="39"/>
        <v>1261</v>
      </c>
      <c r="N56" s="60">
        <f t="shared" si="40"/>
        <v>377</v>
      </c>
      <c r="O56" s="60">
        <f t="shared" si="41"/>
        <v>1321</v>
      </c>
      <c r="P56" s="60">
        <f t="shared" si="42"/>
        <v>394</v>
      </c>
      <c r="Q56" s="60">
        <f t="shared" si="43"/>
        <v>1380</v>
      </c>
      <c r="R56" s="60">
        <f t="shared" si="44"/>
        <v>411</v>
      </c>
      <c r="S56" s="60">
        <f t="shared" si="45"/>
        <v>1440</v>
      </c>
      <c r="T56" s="60">
        <f t="shared" si="46"/>
        <v>433</v>
      </c>
      <c r="U56" s="60">
        <f t="shared" si="47"/>
        <v>1515</v>
      </c>
      <c r="V56" s="60">
        <f t="shared" si="48"/>
        <v>454</v>
      </c>
      <c r="W56" s="60">
        <f t="shared" si="49"/>
        <v>1591</v>
      </c>
      <c r="X56" s="60">
        <f t="shared" si="50"/>
        <v>476</v>
      </c>
      <c r="Y56" s="60">
        <f t="shared" si="51"/>
        <v>1666</v>
      </c>
      <c r="Z56" s="70">
        <f t="shared" si="52"/>
        <v>498</v>
      </c>
      <c r="AA56" s="71">
        <f t="shared" si="53"/>
        <v>1741</v>
      </c>
      <c r="AB56" s="70">
        <f t="shared" si="54"/>
        <v>519</v>
      </c>
      <c r="AC56" s="61">
        <f t="shared" si="55"/>
        <v>1817</v>
      </c>
    </row>
    <row r="57" spans="1:29" s="62" customFormat="1" ht="11.15" customHeight="1">
      <c r="A57" s="59">
        <v>18</v>
      </c>
      <c r="B57" s="60">
        <f t="shared" si="28"/>
        <v>302</v>
      </c>
      <c r="C57" s="60">
        <f t="shared" si="29"/>
        <v>1058</v>
      </c>
      <c r="D57" s="60">
        <f t="shared" si="30"/>
        <v>317</v>
      </c>
      <c r="E57" s="60">
        <f t="shared" si="31"/>
        <v>1109</v>
      </c>
      <c r="F57" s="60">
        <f t="shared" si="32"/>
        <v>331</v>
      </c>
      <c r="G57" s="60">
        <f t="shared" si="33"/>
        <v>1159</v>
      </c>
      <c r="H57" s="60">
        <f t="shared" si="34"/>
        <v>346</v>
      </c>
      <c r="I57" s="60">
        <f t="shared" si="35"/>
        <v>1210</v>
      </c>
      <c r="J57" s="60">
        <f t="shared" si="36"/>
        <v>364</v>
      </c>
      <c r="K57" s="60">
        <f t="shared" si="37"/>
        <v>1273</v>
      </c>
      <c r="L57" s="60">
        <f t="shared" si="38"/>
        <v>382</v>
      </c>
      <c r="M57" s="60">
        <f t="shared" si="39"/>
        <v>1336</v>
      </c>
      <c r="N57" s="60">
        <f t="shared" si="40"/>
        <v>400</v>
      </c>
      <c r="O57" s="60">
        <f t="shared" si="41"/>
        <v>1399</v>
      </c>
      <c r="P57" s="60">
        <f t="shared" si="42"/>
        <v>418</v>
      </c>
      <c r="Q57" s="60">
        <f t="shared" si="43"/>
        <v>1462</v>
      </c>
      <c r="R57" s="60">
        <f t="shared" si="44"/>
        <v>436</v>
      </c>
      <c r="S57" s="60">
        <f t="shared" si="45"/>
        <v>1525</v>
      </c>
      <c r="T57" s="60">
        <f t="shared" si="46"/>
        <v>458</v>
      </c>
      <c r="U57" s="60">
        <f t="shared" si="47"/>
        <v>1604</v>
      </c>
      <c r="V57" s="60">
        <f t="shared" si="48"/>
        <v>481</v>
      </c>
      <c r="W57" s="60">
        <f t="shared" si="49"/>
        <v>1684</v>
      </c>
      <c r="X57" s="60">
        <f t="shared" si="50"/>
        <v>504</v>
      </c>
      <c r="Y57" s="60">
        <f t="shared" si="51"/>
        <v>1764</v>
      </c>
      <c r="Z57" s="70">
        <f t="shared" si="52"/>
        <v>527</v>
      </c>
      <c r="AA57" s="71">
        <f t="shared" si="53"/>
        <v>1844</v>
      </c>
      <c r="AB57" s="70">
        <f t="shared" si="54"/>
        <v>550</v>
      </c>
      <c r="AC57" s="61">
        <f t="shared" si="55"/>
        <v>1924</v>
      </c>
    </row>
    <row r="58" spans="1:29" s="62" customFormat="1" ht="11.15" customHeight="1">
      <c r="A58" s="59">
        <v>19</v>
      </c>
      <c r="B58" s="60">
        <f t="shared" si="28"/>
        <v>319</v>
      </c>
      <c r="C58" s="60">
        <f t="shared" si="29"/>
        <v>1117</v>
      </c>
      <c r="D58" s="60">
        <f t="shared" si="30"/>
        <v>334</v>
      </c>
      <c r="E58" s="60">
        <f t="shared" si="31"/>
        <v>1170</v>
      </c>
      <c r="F58" s="60">
        <f t="shared" si="32"/>
        <v>350</v>
      </c>
      <c r="G58" s="60">
        <f t="shared" si="33"/>
        <v>1224</v>
      </c>
      <c r="H58" s="60">
        <f t="shared" si="34"/>
        <v>365</v>
      </c>
      <c r="I58" s="60">
        <f t="shared" si="35"/>
        <v>1277</v>
      </c>
      <c r="J58" s="60">
        <f t="shared" si="36"/>
        <v>384</v>
      </c>
      <c r="K58" s="60">
        <f t="shared" si="37"/>
        <v>1343</v>
      </c>
      <c r="L58" s="60">
        <f t="shared" si="38"/>
        <v>403</v>
      </c>
      <c r="M58" s="60">
        <f t="shared" si="39"/>
        <v>1410</v>
      </c>
      <c r="N58" s="60">
        <f t="shared" si="40"/>
        <v>422</v>
      </c>
      <c r="O58" s="60">
        <f t="shared" si="41"/>
        <v>1476</v>
      </c>
      <c r="P58" s="60">
        <f t="shared" si="42"/>
        <v>441</v>
      </c>
      <c r="Q58" s="60">
        <f t="shared" si="43"/>
        <v>1543</v>
      </c>
      <c r="R58" s="60">
        <f t="shared" si="44"/>
        <v>460</v>
      </c>
      <c r="S58" s="60">
        <f t="shared" si="45"/>
        <v>1609</v>
      </c>
      <c r="T58" s="60">
        <f t="shared" si="46"/>
        <v>484</v>
      </c>
      <c r="U58" s="60">
        <f t="shared" si="47"/>
        <v>1694</v>
      </c>
      <c r="V58" s="60">
        <f t="shared" si="48"/>
        <v>508</v>
      </c>
      <c r="W58" s="60">
        <f t="shared" si="49"/>
        <v>1778</v>
      </c>
      <c r="X58" s="60">
        <f t="shared" si="50"/>
        <v>532</v>
      </c>
      <c r="Y58" s="60">
        <f t="shared" si="51"/>
        <v>1862</v>
      </c>
      <c r="Z58" s="70">
        <f t="shared" si="52"/>
        <v>556</v>
      </c>
      <c r="AA58" s="71">
        <f t="shared" si="53"/>
        <v>1946</v>
      </c>
      <c r="AB58" s="70">
        <f t="shared" si="54"/>
        <v>580</v>
      </c>
      <c r="AC58" s="61">
        <f t="shared" si="55"/>
        <v>2030</v>
      </c>
    </row>
    <row r="59" spans="1:29" s="62" customFormat="1" ht="11.15" customHeight="1">
      <c r="A59" s="59">
        <v>20</v>
      </c>
      <c r="B59" s="60">
        <f t="shared" si="28"/>
        <v>336</v>
      </c>
      <c r="C59" s="60">
        <f t="shared" si="29"/>
        <v>1176</v>
      </c>
      <c r="D59" s="60">
        <f t="shared" si="30"/>
        <v>352</v>
      </c>
      <c r="E59" s="60">
        <f t="shared" si="31"/>
        <v>1232</v>
      </c>
      <c r="F59" s="60">
        <f t="shared" si="32"/>
        <v>368</v>
      </c>
      <c r="G59" s="60">
        <f t="shared" si="33"/>
        <v>1288</v>
      </c>
      <c r="H59" s="60">
        <f t="shared" si="34"/>
        <v>384</v>
      </c>
      <c r="I59" s="60">
        <f t="shared" si="35"/>
        <v>1344</v>
      </c>
      <c r="J59" s="60">
        <f t="shared" si="36"/>
        <v>404</v>
      </c>
      <c r="K59" s="60">
        <f t="shared" si="37"/>
        <v>1414</v>
      </c>
      <c r="L59" s="60">
        <f t="shared" si="38"/>
        <v>424</v>
      </c>
      <c r="M59" s="60">
        <f t="shared" si="39"/>
        <v>1484</v>
      </c>
      <c r="N59" s="60">
        <f t="shared" si="40"/>
        <v>444</v>
      </c>
      <c r="O59" s="60">
        <f t="shared" si="41"/>
        <v>1554</v>
      </c>
      <c r="P59" s="60">
        <f t="shared" si="42"/>
        <v>464</v>
      </c>
      <c r="Q59" s="60">
        <f t="shared" si="43"/>
        <v>1624</v>
      </c>
      <c r="R59" s="60">
        <f t="shared" si="44"/>
        <v>484</v>
      </c>
      <c r="S59" s="60">
        <f t="shared" si="45"/>
        <v>1694</v>
      </c>
      <c r="T59" s="60">
        <f t="shared" si="46"/>
        <v>509</v>
      </c>
      <c r="U59" s="60">
        <f t="shared" si="47"/>
        <v>1783</v>
      </c>
      <c r="V59" s="60">
        <f t="shared" si="48"/>
        <v>535</v>
      </c>
      <c r="W59" s="60">
        <f t="shared" si="49"/>
        <v>1871</v>
      </c>
      <c r="X59" s="60">
        <f t="shared" si="50"/>
        <v>560</v>
      </c>
      <c r="Y59" s="60">
        <f t="shared" si="51"/>
        <v>1960</v>
      </c>
      <c r="Z59" s="70">
        <f t="shared" si="52"/>
        <v>585</v>
      </c>
      <c r="AA59" s="71">
        <f t="shared" si="53"/>
        <v>2049</v>
      </c>
      <c r="AB59" s="70">
        <f t="shared" si="54"/>
        <v>611</v>
      </c>
      <c r="AC59" s="61">
        <f t="shared" si="55"/>
        <v>2137</v>
      </c>
    </row>
    <row r="60" spans="1:29" s="62" customFormat="1" ht="11.15" customHeight="1">
      <c r="A60" s="59">
        <v>21</v>
      </c>
      <c r="B60" s="60">
        <f t="shared" si="28"/>
        <v>353</v>
      </c>
      <c r="C60" s="60">
        <f t="shared" si="29"/>
        <v>1235</v>
      </c>
      <c r="D60" s="60">
        <f t="shared" si="30"/>
        <v>370</v>
      </c>
      <c r="E60" s="60">
        <f t="shared" si="31"/>
        <v>1294</v>
      </c>
      <c r="F60" s="60">
        <f t="shared" si="32"/>
        <v>386</v>
      </c>
      <c r="G60" s="60">
        <f t="shared" si="33"/>
        <v>1352</v>
      </c>
      <c r="H60" s="60">
        <f t="shared" si="34"/>
        <v>403</v>
      </c>
      <c r="I60" s="60">
        <f t="shared" si="35"/>
        <v>1411</v>
      </c>
      <c r="J60" s="60">
        <f t="shared" si="36"/>
        <v>424</v>
      </c>
      <c r="K60" s="60">
        <f t="shared" si="37"/>
        <v>1485</v>
      </c>
      <c r="L60" s="60">
        <f t="shared" si="38"/>
        <v>445</v>
      </c>
      <c r="M60" s="60">
        <f t="shared" si="39"/>
        <v>1558</v>
      </c>
      <c r="N60" s="60">
        <f t="shared" si="40"/>
        <v>466</v>
      </c>
      <c r="O60" s="60">
        <f t="shared" si="41"/>
        <v>1632</v>
      </c>
      <c r="P60" s="60">
        <f t="shared" si="42"/>
        <v>487</v>
      </c>
      <c r="Q60" s="60">
        <f t="shared" si="43"/>
        <v>1705</v>
      </c>
      <c r="R60" s="60">
        <f t="shared" si="44"/>
        <v>508</v>
      </c>
      <c r="S60" s="60">
        <f t="shared" si="45"/>
        <v>1779</v>
      </c>
      <c r="T60" s="60">
        <f t="shared" si="46"/>
        <v>535</v>
      </c>
      <c r="U60" s="60">
        <f t="shared" si="47"/>
        <v>1872</v>
      </c>
      <c r="V60" s="60">
        <f t="shared" si="48"/>
        <v>561</v>
      </c>
      <c r="W60" s="60">
        <f t="shared" si="49"/>
        <v>1965</v>
      </c>
      <c r="X60" s="60">
        <f t="shared" si="50"/>
        <v>588</v>
      </c>
      <c r="Y60" s="60">
        <f t="shared" si="51"/>
        <v>2058</v>
      </c>
      <c r="Z60" s="70">
        <f t="shared" si="52"/>
        <v>615</v>
      </c>
      <c r="AA60" s="71">
        <f t="shared" si="53"/>
        <v>2151</v>
      </c>
      <c r="AB60" s="70">
        <f t="shared" si="54"/>
        <v>641</v>
      </c>
      <c r="AC60" s="61">
        <f t="shared" si="55"/>
        <v>2244</v>
      </c>
    </row>
    <row r="61" spans="1:29" s="62" customFormat="1" ht="11.15" customHeight="1">
      <c r="A61" s="59">
        <v>22</v>
      </c>
      <c r="B61" s="60">
        <f t="shared" si="28"/>
        <v>370</v>
      </c>
      <c r="C61" s="60">
        <f t="shared" si="29"/>
        <v>1294</v>
      </c>
      <c r="D61" s="60">
        <f t="shared" si="30"/>
        <v>387</v>
      </c>
      <c r="E61" s="60">
        <f t="shared" si="31"/>
        <v>1355</v>
      </c>
      <c r="F61" s="60">
        <f t="shared" si="32"/>
        <v>405</v>
      </c>
      <c r="G61" s="60">
        <f t="shared" si="33"/>
        <v>1417</v>
      </c>
      <c r="H61" s="60">
        <f t="shared" si="34"/>
        <v>422</v>
      </c>
      <c r="I61" s="60">
        <f t="shared" si="35"/>
        <v>1478</v>
      </c>
      <c r="J61" s="60">
        <f t="shared" si="36"/>
        <v>444</v>
      </c>
      <c r="K61" s="60">
        <f t="shared" si="37"/>
        <v>1555</v>
      </c>
      <c r="L61" s="60">
        <f t="shared" si="38"/>
        <v>466</v>
      </c>
      <c r="M61" s="60">
        <f t="shared" si="39"/>
        <v>1632</v>
      </c>
      <c r="N61" s="60">
        <f t="shared" si="40"/>
        <v>488</v>
      </c>
      <c r="O61" s="60">
        <f t="shared" si="41"/>
        <v>1709</v>
      </c>
      <c r="P61" s="60">
        <f t="shared" si="42"/>
        <v>510</v>
      </c>
      <c r="Q61" s="60">
        <f t="shared" si="43"/>
        <v>1786</v>
      </c>
      <c r="R61" s="60">
        <f t="shared" si="44"/>
        <v>532</v>
      </c>
      <c r="S61" s="60">
        <f t="shared" si="45"/>
        <v>1863</v>
      </c>
      <c r="T61" s="60">
        <f t="shared" si="46"/>
        <v>560</v>
      </c>
      <c r="U61" s="60">
        <f t="shared" si="47"/>
        <v>1961</v>
      </c>
      <c r="V61" s="60">
        <f t="shared" si="48"/>
        <v>588</v>
      </c>
      <c r="W61" s="60">
        <f t="shared" si="49"/>
        <v>2058</v>
      </c>
      <c r="X61" s="60">
        <f t="shared" si="50"/>
        <v>616</v>
      </c>
      <c r="Y61" s="60">
        <f t="shared" si="51"/>
        <v>2156</v>
      </c>
      <c r="Z61" s="70">
        <f t="shared" si="52"/>
        <v>644</v>
      </c>
      <c r="AA61" s="71">
        <f t="shared" si="53"/>
        <v>2254</v>
      </c>
      <c r="AB61" s="70">
        <f t="shared" si="54"/>
        <v>672</v>
      </c>
      <c r="AC61" s="61">
        <f t="shared" si="55"/>
        <v>2351</v>
      </c>
    </row>
    <row r="62" spans="1:29" s="62" customFormat="1" ht="11.15" customHeight="1">
      <c r="A62" s="59">
        <v>23</v>
      </c>
      <c r="B62" s="60">
        <f t="shared" si="28"/>
        <v>386</v>
      </c>
      <c r="C62" s="60">
        <f t="shared" si="29"/>
        <v>1352</v>
      </c>
      <c r="D62" s="60">
        <f t="shared" si="30"/>
        <v>405</v>
      </c>
      <c r="E62" s="60">
        <f t="shared" si="31"/>
        <v>1417</v>
      </c>
      <c r="F62" s="60">
        <f t="shared" si="32"/>
        <v>423</v>
      </c>
      <c r="G62" s="60">
        <f t="shared" si="33"/>
        <v>1481</v>
      </c>
      <c r="H62" s="60">
        <f t="shared" si="34"/>
        <v>442</v>
      </c>
      <c r="I62" s="60">
        <f t="shared" si="35"/>
        <v>1546</v>
      </c>
      <c r="J62" s="60">
        <f t="shared" si="36"/>
        <v>465</v>
      </c>
      <c r="K62" s="60">
        <f t="shared" si="37"/>
        <v>1626</v>
      </c>
      <c r="L62" s="60">
        <f t="shared" si="38"/>
        <v>488</v>
      </c>
      <c r="M62" s="60">
        <f t="shared" si="39"/>
        <v>1707</v>
      </c>
      <c r="N62" s="60">
        <f t="shared" si="40"/>
        <v>511</v>
      </c>
      <c r="O62" s="60">
        <f t="shared" si="41"/>
        <v>1787</v>
      </c>
      <c r="P62" s="60">
        <f t="shared" si="42"/>
        <v>534</v>
      </c>
      <c r="Q62" s="60">
        <f t="shared" si="43"/>
        <v>1868</v>
      </c>
      <c r="R62" s="60">
        <f t="shared" si="44"/>
        <v>557</v>
      </c>
      <c r="S62" s="60">
        <f t="shared" si="45"/>
        <v>1948</v>
      </c>
      <c r="T62" s="60">
        <f t="shared" si="46"/>
        <v>586</v>
      </c>
      <c r="U62" s="60">
        <f t="shared" si="47"/>
        <v>2050</v>
      </c>
      <c r="V62" s="60">
        <f t="shared" si="48"/>
        <v>615</v>
      </c>
      <c r="W62" s="60">
        <f t="shared" si="49"/>
        <v>2152</v>
      </c>
      <c r="X62" s="60">
        <f t="shared" si="50"/>
        <v>644</v>
      </c>
      <c r="Y62" s="60">
        <f t="shared" si="51"/>
        <v>2254</v>
      </c>
      <c r="Z62" s="70">
        <f t="shared" si="52"/>
        <v>673</v>
      </c>
      <c r="AA62" s="71">
        <f t="shared" si="53"/>
        <v>2356</v>
      </c>
      <c r="AB62" s="70">
        <f t="shared" si="54"/>
        <v>702</v>
      </c>
      <c r="AC62" s="61">
        <f t="shared" si="55"/>
        <v>2458</v>
      </c>
    </row>
    <row r="63" spans="1:29" s="62" customFormat="1" ht="11.15" customHeight="1">
      <c r="A63" s="59">
        <v>24</v>
      </c>
      <c r="B63" s="60">
        <f t="shared" si="28"/>
        <v>403</v>
      </c>
      <c r="C63" s="60">
        <f t="shared" si="29"/>
        <v>1411</v>
      </c>
      <c r="D63" s="60">
        <f t="shared" si="30"/>
        <v>422</v>
      </c>
      <c r="E63" s="60">
        <f t="shared" si="31"/>
        <v>1478</v>
      </c>
      <c r="F63" s="60">
        <f t="shared" si="32"/>
        <v>442</v>
      </c>
      <c r="G63" s="60">
        <f t="shared" si="33"/>
        <v>1546</v>
      </c>
      <c r="H63" s="60">
        <f t="shared" si="34"/>
        <v>461</v>
      </c>
      <c r="I63" s="60">
        <f t="shared" si="35"/>
        <v>1613</v>
      </c>
      <c r="J63" s="60">
        <f t="shared" si="36"/>
        <v>485</v>
      </c>
      <c r="K63" s="60">
        <f t="shared" si="37"/>
        <v>1697</v>
      </c>
      <c r="L63" s="60">
        <f t="shared" si="38"/>
        <v>509</v>
      </c>
      <c r="M63" s="60">
        <f t="shared" si="39"/>
        <v>1781</v>
      </c>
      <c r="N63" s="60">
        <f t="shared" si="40"/>
        <v>533</v>
      </c>
      <c r="O63" s="60">
        <f t="shared" si="41"/>
        <v>1865</v>
      </c>
      <c r="P63" s="60">
        <f t="shared" si="42"/>
        <v>557</v>
      </c>
      <c r="Q63" s="60">
        <f t="shared" si="43"/>
        <v>1949</v>
      </c>
      <c r="R63" s="60">
        <f t="shared" si="44"/>
        <v>581</v>
      </c>
      <c r="S63" s="60">
        <f t="shared" si="45"/>
        <v>2033</v>
      </c>
      <c r="T63" s="60">
        <f t="shared" si="46"/>
        <v>611</v>
      </c>
      <c r="U63" s="60">
        <f t="shared" si="47"/>
        <v>2139</v>
      </c>
      <c r="V63" s="60">
        <f t="shared" si="48"/>
        <v>642</v>
      </c>
      <c r="W63" s="60">
        <f t="shared" si="49"/>
        <v>2246</v>
      </c>
      <c r="X63" s="60">
        <f t="shared" si="50"/>
        <v>672</v>
      </c>
      <c r="Y63" s="60">
        <f t="shared" si="51"/>
        <v>2352</v>
      </c>
      <c r="Z63" s="70">
        <f t="shared" si="52"/>
        <v>702</v>
      </c>
      <c r="AA63" s="71">
        <f t="shared" si="53"/>
        <v>2458</v>
      </c>
      <c r="AB63" s="70">
        <f t="shared" si="54"/>
        <v>733</v>
      </c>
      <c r="AC63" s="61">
        <f t="shared" si="55"/>
        <v>2565</v>
      </c>
    </row>
    <row r="64" spans="1:29" s="62" customFormat="1" ht="11.15" customHeight="1">
      <c r="A64" s="59">
        <v>25</v>
      </c>
      <c r="B64" s="60">
        <f t="shared" si="28"/>
        <v>420</v>
      </c>
      <c r="C64" s="60">
        <f t="shared" si="29"/>
        <v>1470</v>
      </c>
      <c r="D64" s="60">
        <f t="shared" si="30"/>
        <v>440</v>
      </c>
      <c r="E64" s="60">
        <f t="shared" si="31"/>
        <v>1540</v>
      </c>
      <c r="F64" s="60">
        <f t="shared" si="32"/>
        <v>460</v>
      </c>
      <c r="G64" s="60">
        <f t="shared" si="33"/>
        <v>1610</v>
      </c>
      <c r="H64" s="60">
        <f t="shared" si="34"/>
        <v>480</v>
      </c>
      <c r="I64" s="60">
        <f t="shared" si="35"/>
        <v>1680</v>
      </c>
      <c r="J64" s="60">
        <f t="shared" si="36"/>
        <v>505</v>
      </c>
      <c r="K64" s="60">
        <f t="shared" si="37"/>
        <v>1768</v>
      </c>
      <c r="L64" s="60">
        <f t="shared" si="38"/>
        <v>530</v>
      </c>
      <c r="M64" s="60">
        <f t="shared" si="39"/>
        <v>1855</v>
      </c>
      <c r="N64" s="60">
        <f t="shared" si="40"/>
        <v>555</v>
      </c>
      <c r="O64" s="60">
        <f t="shared" si="41"/>
        <v>1943</v>
      </c>
      <c r="P64" s="60">
        <f t="shared" si="42"/>
        <v>580</v>
      </c>
      <c r="Q64" s="60">
        <f t="shared" si="43"/>
        <v>2030</v>
      </c>
      <c r="R64" s="60">
        <f t="shared" si="44"/>
        <v>605</v>
      </c>
      <c r="S64" s="60">
        <f t="shared" si="45"/>
        <v>2118</v>
      </c>
      <c r="T64" s="60">
        <f t="shared" si="46"/>
        <v>637</v>
      </c>
      <c r="U64" s="60">
        <f t="shared" si="47"/>
        <v>2228</v>
      </c>
      <c r="V64" s="60">
        <f t="shared" si="48"/>
        <v>668</v>
      </c>
      <c r="W64" s="60">
        <f t="shared" si="49"/>
        <v>2339</v>
      </c>
      <c r="X64" s="60">
        <f t="shared" si="50"/>
        <v>700</v>
      </c>
      <c r="Y64" s="60">
        <f t="shared" si="51"/>
        <v>2450</v>
      </c>
      <c r="Z64" s="70">
        <f t="shared" si="52"/>
        <v>732</v>
      </c>
      <c r="AA64" s="71">
        <f t="shared" si="53"/>
        <v>2561</v>
      </c>
      <c r="AB64" s="70">
        <f t="shared" si="54"/>
        <v>763</v>
      </c>
      <c r="AC64" s="61">
        <f t="shared" si="55"/>
        <v>2672</v>
      </c>
    </row>
    <row r="65" spans="1:29" s="62" customFormat="1" ht="11.15" customHeight="1">
      <c r="A65" s="59">
        <v>26</v>
      </c>
      <c r="B65" s="60">
        <f t="shared" si="28"/>
        <v>437</v>
      </c>
      <c r="C65" s="60">
        <f t="shared" si="29"/>
        <v>1529</v>
      </c>
      <c r="D65" s="60">
        <f t="shared" si="30"/>
        <v>458</v>
      </c>
      <c r="E65" s="60">
        <f t="shared" si="31"/>
        <v>1602</v>
      </c>
      <c r="F65" s="60">
        <f t="shared" si="32"/>
        <v>478</v>
      </c>
      <c r="G65" s="60">
        <f t="shared" si="33"/>
        <v>1674</v>
      </c>
      <c r="H65" s="60">
        <f t="shared" si="34"/>
        <v>499</v>
      </c>
      <c r="I65" s="60">
        <f t="shared" si="35"/>
        <v>1747</v>
      </c>
      <c r="J65" s="60">
        <f t="shared" si="36"/>
        <v>525</v>
      </c>
      <c r="K65" s="60">
        <f t="shared" si="37"/>
        <v>1838</v>
      </c>
      <c r="L65" s="60">
        <f t="shared" si="38"/>
        <v>551</v>
      </c>
      <c r="M65" s="60">
        <f t="shared" si="39"/>
        <v>1929</v>
      </c>
      <c r="N65" s="60">
        <f t="shared" si="40"/>
        <v>577</v>
      </c>
      <c r="O65" s="60">
        <f t="shared" si="41"/>
        <v>2020</v>
      </c>
      <c r="P65" s="60">
        <f t="shared" si="42"/>
        <v>603</v>
      </c>
      <c r="Q65" s="60">
        <f t="shared" si="43"/>
        <v>2111</v>
      </c>
      <c r="R65" s="60">
        <f t="shared" si="44"/>
        <v>629</v>
      </c>
      <c r="S65" s="60">
        <f t="shared" si="45"/>
        <v>2202</v>
      </c>
      <c r="T65" s="60">
        <f t="shared" si="46"/>
        <v>662</v>
      </c>
      <c r="U65" s="60">
        <f t="shared" si="47"/>
        <v>2317</v>
      </c>
      <c r="V65" s="60">
        <f t="shared" si="48"/>
        <v>695</v>
      </c>
      <c r="W65" s="60">
        <f t="shared" si="49"/>
        <v>2433</v>
      </c>
      <c r="X65" s="60">
        <f t="shared" si="50"/>
        <v>728</v>
      </c>
      <c r="Y65" s="60">
        <f t="shared" si="51"/>
        <v>2548</v>
      </c>
      <c r="Z65" s="70">
        <f t="shared" si="52"/>
        <v>761</v>
      </c>
      <c r="AA65" s="71">
        <f t="shared" si="53"/>
        <v>2663</v>
      </c>
      <c r="AB65" s="70">
        <f t="shared" si="54"/>
        <v>794</v>
      </c>
      <c r="AC65" s="61">
        <f t="shared" si="55"/>
        <v>2779</v>
      </c>
    </row>
    <row r="66" spans="1:29" s="62" customFormat="1" ht="11.15" customHeight="1">
      <c r="A66" s="59">
        <v>27</v>
      </c>
      <c r="B66" s="60">
        <f t="shared" si="28"/>
        <v>454</v>
      </c>
      <c r="C66" s="60">
        <f t="shared" si="29"/>
        <v>1588</v>
      </c>
      <c r="D66" s="60">
        <f t="shared" si="30"/>
        <v>475</v>
      </c>
      <c r="E66" s="60">
        <f t="shared" si="31"/>
        <v>1663</v>
      </c>
      <c r="F66" s="60">
        <f t="shared" si="32"/>
        <v>497</v>
      </c>
      <c r="G66" s="60">
        <f t="shared" si="33"/>
        <v>1739</v>
      </c>
      <c r="H66" s="60">
        <f t="shared" si="34"/>
        <v>518</v>
      </c>
      <c r="I66" s="60">
        <f t="shared" si="35"/>
        <v>1814</v>
      </c>
      <c r="J66" s="60">
        <f t="shared" si="36"/>
        <v>545</v>
      </c>
      <c r="K66" s="60">
        <f t="shared" si="37"/>
        <v>1909</v>
      </c>
      <c r="L66" s="60">
        <f t="shared" si="38"/>
        <v>572</v>
      </c>
      <c r="M66" s="60">
        <f t="shared" si="39"/>
        <v>2003</v>
      </c>
      <c r="N66" s="60">
        <f t="shared" si="40"/>
        <v>599</v>
      </c>
      <c r="O66" s="60">
        <f t="shared" si="41"/>
        <v>2098</v>
      </c>
      <c r="P66" s="60">
        <f t="shared" si="42"/>
        <v>626</v>
      </c>
      <c r="Q66" s="60">
        <f t="shared" si="43"/>
        <v>2192</v>
      </c>
      <c r="R66" s="60">
        <f t="shared" si="44"/>
        <v>653</v>
      </c>
      <c r="S66" s="60">
        <f t="shared" si="45"/>
        <v>2287</v>
      </c>
      <c r="T66" s="60">
        <f t="shared" si="46"/>
        <v>688</v>
      </c>
      <c r="U66" s="60">
        <f t="shared" si="47"/>
        <v>2407</v>
      </c>
      <c r="V66" s="60">
        <f t="shared" si="48"/>
        <v>722</v>
      </c>
      <c r="W66" s="60">
        <f t="shared" si="49"/>
        <v>2526</v>
      </c>
      <c r="X66" s="60">
        <f t="shared" si="50"/>
        <v>756</v>
      </c>
      <c r="Y66" s="60">
        <f t="shared" si="51"/>
        <v>2646</v>
      </c>
      <c r="Z66" s="70">
        <f t="shared" si="52"/>
        <v>790</v>
      </c>
      <c r="AA66" s="71">
        <f t="shared" si="53"/>
        <v>2766</v>
      </c>
      <c r="AB66" s="70">
        <f t="shared" si="54"/>
        <v>824</v>
      </c>
      <c r="AC66" s="61">
        <f t="shared" si="55"/>
        <v>2885</v>
      </c>
    </row>
    <row r="67" spans="1:29" s="62" customFormat="1" ht="11.15" customHeight="1">
      <c r="A67" s="59">
        <v>28</v>
      </c>
      <c r="B67" s="60">
        <f t="shared" si="28"/>
        <v>470</v>
      </c>
      <c r="C67" s="60">
        <f t="shared" si="29"/>
        <v>1646</v>
      </c>
      <c r="D67" s="60">
        <f t="shared" si="30"/>
        <v>493</v>
      </c>
      <c r="E67" s="60">
        <f t="shared" si="31"/>
        <v>1725</v>
      </c>
      <c r="F67" s="60">
        <f t="shared" si="32"/>
        <v>515</v>
      </c>
      <c r="G67" s="60">
        <f t="shared" si="33"/>
        <v>1803</v>
      </c>
      <c r="H67" s="60">
        <f t="shared" si="34"/>
        <v>538</v>
      </c>
      <c r="I67" s="60">
        <f t="shared" si="35"/>
        <v>1882</v>
      </c>
      <c r="J67" s="60">
        <f t="shared" si="36"/>
        <v>566</v>
      </c>
      <c r="K67" s="60">
        <f t="shared" si="37"/>
        <v>1980</v>
      </c>
      <c r="L67" s="60">
        <f t="shared" si="38"/>
        <v>594</v>
      </c>
      <c r="M67" s="60">
        <f t="shared" si="39"/>
        <v>2078</v>
      </c>
      <c r="N67" s="60">
        <f t="shared" si="40"/>
        <v>622</v>
      </c>
      <c r="O67" s="60">
        <f t="shared" si="41"/>
        <v>2176</v>
      </c>
      <c r="P67" s="60">
        <f t="shared" si="42"/>
        <v>650</v>
      </c>
      <c r="Q67" s="60">
        <f t="shared" si="43"/>
        <v>2274</v>
      </c>
      <c r="R67" s="60">
        <f t="shared" si="44"/>
        <v>678</v>
      </c>
      <c r="S67" s="60">
        <f t="shared" si="45"/>
        <v>2372</v>
      </c>
      <c r="T67" s="60">
        <f t="shared" si="46"/>
        <v>713</v>
      </c>
      <c r="U67" s="60">
        <f t="shared" si="47"/>
        <v>2496</v>
      </c>
      <c r="V67" s="60">
        <f t="shared" si="48"/>
        <v>749</v>
      </c>
      <c r="W67" s="60">
        <f t="shared" si="49"/>
        <v>2620</v>
      </c>
      <c r="X67" s="60">
        <f t="shared" si="50"/>
        <v>784</v>
      </c>
      <c r="Y67" s="60">
        <f t="shared" si="51"/>
        <v>2744</v>
      </c>
      <c r="Z67" s="70">
        <f t="shared" si="52"/>
        <v>819</v>
      </c>
      <c r="AA67" s="71">
        <f t="shared" si="53"/>
        <v>2868</v>
      </c>
      <c r="AB67" s="70">
        <f t="shared" si="54"/>
        <v>855</v>
      </c>
      <c r="AC67" s="61">
        <f t="shared" si="55"/>
        <v>2992</v>
      </c>
    </row>
    <row r="68" spans="1:29" s="62" customFormat="1" ht="11.15" customHeight="1">
      <c r="A68" s="59">
        <v>29</v>
      </c>
      <c r="B68" s="60">
        <f t="shared" si="28"/>
        <v>487</v>
      </c>
      <c r="C68" s="60">
        <f t="shared" si="29"/>
        <v>1705</v>
      </c>
      <c r="D68" s="60">
        <f t="shared" si="30"/>
        <v>510</v>
      </c>
      <c r="E68" s="60">
        <f t="shared" si="31"/>
        <v>1786</v>
      </c>
      <c r="F68" s="60">
        <f t="shared" si="32"/>
        <v>534</v>
      </c>
      <c r="G68" s="60">
        <f t="shared" si="33"/>
        <v>1868</v>
      </c>
      <c r="H68" s="60">
        <f t="shared" si="34"/>
        <v>557</v>
      </c>
      <c r="I68" s="60">
        <f t="shared" si="35"/>
        <v>1949</v>
      </c>
      <c r="J68" s="60">
        <f t="shared" si="36"/>
        <v>586</v>
      </c>
      <c r="K68" s="60">
        <f t="shared" si="37"/>
        <v>2050</v>
      </c>
      <c r="L68" s="60">
        <f t="shared" si="38"/>
        <v>615</v>
      </c>
      <c r="M68" s="60">
        <f t="shared" si="39"/>
        <v>2152</v>
      </c>
      <c r="N68" s="60">
        <f t="shared" si="40"/>
        <v>644</v>
      </c>
      <c r="O68" s="60">
        <f t="shared" si="41"/>
        <v>2253</v>
      </c>
      <c r="P68" s="60">
        <f t="shared" si="42"/>
        <v>673</v>
      </c>
      <c r="Q68" s="60">
        <f t="shared" si="43"/>
        <v>2355</v>
      </c>
      <c r="R68" s="60">
        <f t="shared" si="44"/>
        <v>702</v>
      </c>
      <c r="S68" s="60">
        <f t="shared" si="45"/>
        <v>2456</v>
      </c>
      <c r="T68" s="60">
        <f t="shared" si="46"/>
        <v>739</v>
      </c>
      <c r="U68" s="60">
        <f t="shared" si="47"/>
        <v>2585</v>
      </c>
      <c r="V68" s="60">
        <f t="shared" si="48"/>
        <v>775</v>
      </c>
      <c r="W68" s="60">
        <f t="shared" si="49"/>
        <v>2713</v>
      </c>
      <c r="X68" s="60">
        <f t="shared" si="50"/>
        <v>812</v>
      </c>
      <c r="Y68" s="60">
        <f t="shared" si="51"/>
        <v>2842</v>
      </c>
      <c r="Z68" s="70">
        <f t="shared" si="52"/>
        <v>849</v>
      </c>
      <c r="AA68" s="71">
        <f t="shared" si="53"/>
        <v>2971</v>
      </c>
      <c r="AB68" s="70">
        <f t="shared" si="54"/>
        <v>885</v>
      </c>
      <c r="AC68" s="61">
        <f t="shared" si="55"/>
        <v>3099</v>
      </c>
    </row>
    <row r="69" spans="1:29" s="62" customFormat="1" ht="11.15" customHeight="1" thickBot="1">
      <c r="A69" s="63">
        <v>30</v>
      </c>
      <c r="B69" s="64">
        <f t="shared" si="28"/>
        <v>504</v>
      </c>
      <c r="C69" s="64">
        <f t="shared" si="29"/>
        <v>1764</v>
      </c>
      <c r="D69" s="64">
        <f t="shared" si="30"/>
        <v>528</v>
      </c>
      <c r="E69" s="64">
        <f t="shared" si="31"/>
        <v>1848</v>
      </c>
      <c r="F69" s="64">
        <f t="shared" si="32"/>
        <v>552</v>
      </c>
      <c r="G69" s="64">
        <f t="shared" si="33"/>
        <v>1932</v>
      </c>
      <c r="H69" s="64">
        <f t="shared" si="34"/>
        <v>576</v>
      </c>
      <c r="I69" s="64">
        <f t="shared" si="35"/>
        <v>2016</v>
      </c>
      <c r="J69" s="64">
        <f t="shared" si="36"/>
        <v>606</v>
      </c>
      <c r="K69" s="64">
        <f t="shared" si="37"/>
        <v>2121</v>
      </c>
      <c r="L69" s="64">
        <f t="shared" si="38"/>
        <v>636</v>
      </c>
      <c r="M69" s="64">
        <f t="shared" si="39"/>
        <v>2226</v>
      </c>
      <c r="N69" s="64">
        <f t="shared" si="40"/>
        <v>666</v>
      </c>
      <c r="O69" s="64">
        <f t="shared" si="41"/>
        <v>2331</v>
      </c>
      <c r="P69" s="64">
        <f t="shared" si="42"/>
        <v>696</v>
      </c>
      <c r="Q69" s="64">
        <f t="shared" si="43"/>
        <v>2436</v>
      </c>
      <c r="R69" s="64">
        <f t="shared" si="44"/>
        <v>726</v>
      </c>
      <c r="S69" s="64">
        <f t="shared" si="45"/>
        <v>2541</v>
      </c>
      <c r="T69" s="64">
        <f t="shared" si="46"/>
        <v>764</v>
      </c>
      <c r="U69" s="64">
        <f t="shared" si="47"/>
        <v>2674</v>
      </c>
      <c r="V69" s="64">
        <f t="shared" si="48"/>
        <v>802</v>
      </c>
      <c r="W69" s="64">
        <f t="shared" si="49"/>
        <v>2807</v>
      </c>
      <c r="X69" s="64">
        <f t="shared" si="50"/>
        <v>840</v>
      </c>
      <c r="Y69" s="64">
        <f t="shared" si="51"/>
        <v>2940</v>
      </c>
      <c r="Z69" s="72">
        <f t="shared" si="52"/>
        <v>878</v>
      </c>
      <c r="AA69" s="73">
        <f t="shared" si="53"/>
        <v>3073</v>
      </c>
      <c r="AB69" s="92">
        <f t="shared" si="54"/>
        <v>916</v>
      </c>
      <c r="AC69" s="93">
        <f t="shared" si="55"/>
        <v>3206</v>
      </c>
    </row>
    <row r="70" spans="1:29" s="76" customFormat="1" ht="12" customHeight="1">
      <c r="A70" s="74"/>
      <c r="B70" s="75"/>
      <c r="C70" s="75"/>
      <c r="D70" s="106"/>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7"/>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9"/>
      <c r="AB71" s="94" t="s">
        <v>449</v>
      </c>
      <c r="AC71" s="79"/>
    </row>
    <row r="72" spans="1:29" s="76" customFormat="1" ht="12" customHeight="1">
      <c r="A72" s="77"/>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9"/>
      <c r="AB72" s="79"/>
      <c r="AC72" s="79"/>
    </row>
    <row r="73" spans="1:29" s="76" customFormat="1" ht="12"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row>
    <row r="74" spans="1:29" s="76" customFormat="1" ht="12" customHeigh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C74" s="77"/>
    </row>
  </sheetData>
  <mergeCells count="51">
    <mergeCell ref="A1:AC1"/>
    <mergeCell ref="A2:AC2"/>
    <mergeCell ref="A3:A5"/>
    <mergeCell ref="B3:E3"/>
    <mergeCell ref="F3:Y3"/>
    <mergeCell ref="Z3:AA3"/>
    <mergeCell ref="AB3:AC3"/>
    <mergeCell ref="B4:C4"/>
    <mergeCell ref="D4:E4"/>
    <mergeCell ref="F4:G4"/>
    <mergeCell ref="AB4:AC4"/>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 ref="R38:S38"/>
    <mergeCell ref="T38:U38"/>
    <mergeCell ref="V38:W38"/>
    <mergeCell ref="X38:Y38"/>
    <mergeCell ref="Z38:AA38"/>
  </mergeCells>
  <phoneticPr fontId="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00000"/>
  </sheetPr>
  <dimension ref="A1:Q68"/>
  <sheetViews>
    <sheetView showGridLines="0" tabSelected="1" workbookViewId="0">
      <pane xSplit="3" ySplit="2" topLeftCell="D3" activePane="bottomRight" state="frozen"/>
      <selection pane="topRight" activeCell="D1" sqref="D1"/>
      <selection pane="bottomLeft" activeCell="A3" sqref="A3"/>
      <selection pane="bottomRight" activeCell="L5" sqref="L5"/>
    </sheetView>
  </sheetViews>
  <sheetFormatPr defaultRowHeight="18"/>
  <cols>
    <col min="1" max="1" width="2" style="302" customWidth="1"/>
    <col min="2" max="2" width="3.81640625" style="302" customWidth="1"/>
    <col min="3" max="3" width="24.26953125" style="302" customWidth="1"/>
    <col min="4" max="4" width="12.26953125" style="302" customWidth="1"/>
    <col min="5" max="5" width="16.54296875" style="302" customWidth="1"/>
    <col min="6" max="7" width="13.08984375" style="302" customWidth="1"/>
    <col min="8" max="8" width="12.81640625" style="302" customWidth="1"/>
    <col min="9" max="9" width="10.453125" style="302" customWidth="1"/>
    <col min="10" max="10" width="10.6328125" style="302" customWidth="1"/>
    <col min="11" max="11" width="11.7265625" style="302" customWidth="1"/>
    <col min="12" max="12" width="10.1796875" style="302" customWidth="1"/>
    <col min="13" max="13" width="8.7265625" style="302"/>
    <col min="14" max="14" width="11.453125" style="302" bestFit="1" customWidth="1"/>
    <col min="15" max="16" width="11.453125" style="361" bestFit="1" customWidth="1"/>
    <col min="17" max="17" width="10.81640625" style="361" customWidth="1"/>
    <col min="18" max="16384" width="8.7265625" style="302"/>
  </cols>
  <sheetData>
    <row r="1" spans="1:17" ht="19" thickBot="1">
      <c r="A1" s="327"/>
      <c r="B1" s="291"/>
      <c r="C1" s="404" t="s">
        <v>555</v>
      </c>
      <c r="D1" s="404"/>
      <c r="E1" s="374" t="s">
        <v>51</v>
      </c>
      <c r="F1" s="328" t="s">
        <v>507</v>
      </c>
      <c r="G1" s="292">
        <v>30</v>
      </c>
      <c r="H1" s="329" t="s">
        <v>462</v>
      </c>
      <c r="I1" s="291"/>
      <c r="J1" s="330" t="s">
        <v>402</v>
      </c>
      <c r="K1" s="293">
        <v>0</v>
      </c>
      <c r="L1" s="291" t="s">
        <v>460</v>
      </c>
    </row>
    <row r="2" spans="1:17" ht="18.5" thickBot="1">
      <c r="A2" s="327"/>
      <c r="B2" s="291"/>
      <c r="C2" s="331" t="s">
        <v>47</v>
      </c>
      <c r="D2" s="318" t="s">
        <v>48</v>
      </c>
      <c r="E2" s="375" t="s">
        <v>508</v>
      </c>
      <c r="F2" s="414" t="s">
        <v>400</v>
      </c>
      <c r="G2" s="415"/>
      <c r="H2" s="416"/>
      <c r="I2" s="402" t="s">
        <v>399</v>
      </c>
      <c r="J2" s="403"/>
      <c r="K2" s="400" t="s">
        <v>398</v>
      </c>
      <c r="L2" s="401"/>
      <c r="M2" s="394" t="s">
        <v>556</v>
      </c>
      <c r="O2" s="362" t="s">
        <v>130</v>
      </c>
      <c r="P2" s="363" t="s">
        <v>254</v>
      </c>
    </row>
    <row r="3" spans="1:17">
      <c r="A3" s="327"/>
      <c r="B3" s="291"/>
      <c r="C3" s="331" t="s">
        <v>509</v>
      </c>
      <c r="D3" s="311">
        <v>0.105</v>
      </c>
      <c r="E3" s="376">
        <v>25250</v>
      </c>
      <c r="F3" s="406" t="str">
        <f>E3 &amp; " ×10.5%×70%"</f>
        <v>25250 ×10.5%×70%</v>
      </c>
      <c r="G3" s="407"/>
      <c r="H3" s="408"/>
      <c r="I3" s="412">
        <f>J3+J4</f>
        <v>2033</v>
      </c>
      <c r="J3" s="294">
        <f>ROUND(E3*D3*$G$1/30*0.7,0)</f>
        <v>1856</v>
      </c>
      <c r="K3" s="295">
        <f>ROUND(E3*D3*$G$1/30*0.2,0)</f>
        <v>530</v>
      </c>
      <c r="L3" s="398">
        <f>$K$3+$K$4</f>
        <v>581</v>
      </c>
      <c r="M3" s="394"/>
      <c r="N3" s="332"/>
      <c r="O3" s="364">
        <v>1500</v>
      </c>
      <c r="P3" s="364">
        <v>1500</v>
      </c>
      <c r="Q3" s="365"/>
    </row>
    <row r="4" spans="1:17" ht="18.5" thickBot="1">
      <c r="A4" s="327"/>
      <c r="B4" s="291"/>
      <c r="C4" s="333" t="s">
        <v>490</v>
      </c>
      <c r="D4" s="312">
        <v>0.01</v>
      </c>
      <c r="E4" s="376">
        <f>$E$3</f>
        <v>25250</v>
      </c>
      <c r="F4" s="409" t="str">
        <f>E4 &amp; " ×1%×70%"</f>
        <v>25250 ×1%×70%</v>
      </c>
      <c r="G4" s="410"/>
      <c r="H4" s="411"/>
      <c r="I4" s="413"/>
      <c r="J4" s="296">
        <f>ROUND(E4*D4*$G$1/30*0.7,0)</f>
        <v>177</v>
      </c>
      <c r="K4" s="297">
        <f>ROUND(E4*D4*$G$1/30*0.2,0)</f>
        <v>51</v>
      </c>
      <c r="L4" s="399"/>
      <c r="M4" s="394"/>
      <c r="N4" s="332"/>
      <c r="O4" s="364">
        <v>3000</v>
      </c>
      <c r="P4" s="364">
        <v>3000</v>
      </c>
      <c r="Q4" s="365"/>
    </row>
    <row r="5" spans="1:17" ht="19" thickBot="1">
      <c r="C5" s="334" t="s">
        <v>505</v>
      </c>
      <c r="D5" s="313">
        <v>2.8E-3</v>
      </c>
      <c r="E5" s="376">
        <f t="shared" ref="E5:E7" si="0">$E$3</f>
        <v>25250</v>
      </c>
      <c r="F5" s="405" t="str">
        <f>E5&amp; "×" &amp;$D$5</f>
        <v>25250×0.0028</v>
      </c>
      <c r="G5" s="405"/>
      <c r="H5" s="405"/>
      <c r="I5" s="305"/>
      <c r="J5" s="298">
        <f>ROUND(E5*D5,0)</f>
        <v>71</v>
      </c>
      <c r="K5" s="314"/>
      <c r="L5" s="578" t="s">
        <v>401</v>
      </c>
      <c r="M5" s="394"/>
      <c r="N5" s="332"/>
      <c r="O5" s="364">
        <v>4500</v>
      </c>
      <c r="P5" s="364">
        <v>4500</v>
      </c>
      <c r="Q5" s="365"/>
    </row>
    <row r="6" spans="1:17" ht="18.5" thickBot="1">
      <c r="A6" s="327"/>
      <c r="B6" s="291"/>
      <c r="C6" s="333" t="s">
        <v>491</v>
      </c>
      <c r="D6" s="315">
        <v>5.1700000000000003E-2</v>
      </c>
      <c r="E6" s="376">
        <v>72800</v>
      </c>
      <c r="F6" s="417" t="str">
        <f>E6&amp;  "×5.17%×60%×1.58"</f>
        <v>72800×5.17%×60%×1.58</v>
      </c>
      <c r="G6" s="417"/>
      <c r="H6" s="418"/>
      <c r="I6" s="305"/>
      <c r="J6" s="298">
        <f>ROUND(E6*D6*1.58*0.6,0)</f>
        <v>3568</v>
      </c>
      <c r="K6" s="299">
        <f>ROUND(E6*D6*0.3,0)*(1+IF($K$1&gt;3,3,$K$1))</f>
        <v>1129</v>
      </c>
      <c r="L6" s="299">
        <f>+ROUND(E6*0.0517,0)</f>
        <v>3764</v>
      </c>
      <c r="M6" s="394">
        <f>+ROUND(E6*0.0517*0.6,0)</f>
        <v>2258</v>
      </c>
      <c r="N6" s="332"/>
      <c r="O6" s="366">
        <v>6000</v>
      </c>
      <c r="P6" s="366">
        <v>6000</v>
      </c>
      <c r="Q6" s="365"/>
    </row>
    <row r="7" spans="1:17" ht="18.5" thickBot="1">
      <c r="A7" s="327"/>
      <c r="B7" s="291"/>
      <c r="C7" s="335" t="s">
        <v>492</v>
      </c>
      <c r="D7" s="316">
        <v>0.06</v>
      </c>
      <c r="E7" s="377">
        <f t="shared" si="0"/>
        <v>25250</v>
      </c>
      <c r="F7" s="396" t="str">
        <f>E7&amp; "×6%"</f>
        <v>25250×6%</v>
      </c>
      <c r="G7" s="396"/>
      <c r="H7" s="397"/>
      <c r="I7" s="306"/>
      <c r="J7" s="298">
        <f>ROUND(E7*D7,0)</f>
        <v>1515</v>
      </c>
      <c r="K7" s="300"/>
      <c r="L7" s="317"/>
      <c r="N7" s="332"/>
      <c r="O7" s="366">
        <v>7500</v>
      </c>
      <c r="P7" s="366">
        <v>7500</v>
      </c>
      <c r="Q7" s="365"/>
    </row>
    <row r="8" spans="1:17" ht="18.5">
      <c r="A8" s="327"/>
      <c r="B8" s="291"/>
      <c r="C8" s="291"/>
      <c r="D8" s="291"/>
      <c r="E8" s="291"/>
      <c r="F8" s="291"/>
      <c r="G8" s="291"/>
      <c r="H8" s="291"/>
      <c r="I8" s="307" t="s">
        <v>52</v>
      </c>
      <c r="J8" s="308">
        <f>SUM($J$3:$J$7)</f>
        <v>7187</v>
      </c>
      <c r="K8" s="301">
        <f>SUM($K$3:$K$7)</f>
        <v>1710</v>
      </c>
      <c r="N8" s="332"/>
      <c r="O8" s="366">
        <v>8700</v>
      </c>
      <c r="P8" s="366">
        <v>8700</v>
      </c>
      <c r="Q8" s="365"/>
    </row>
    <row r="9" spans="1:17" ht="18.5">
      <c r="A9" s="336"/>
      <c r="B9" s="329" t="s">
        <v>49</v>
      </c>
      <c r="C9" s="337" t="s">
        <v>510</v>
      </c>
      <c r="D9" s="290"/>
      <c r="E9" s="290"/>
      <c r="F9" s="290"/>
      <c r="G9" s="291"/>
      <c r="H9" s="291"/>
      <c r="I9" s="309" t="s">
        <v>53</v>
      </c>
      <c r="J9" s="310">
        <f>J8/IF($J$10=0,IF($E$6=0,$E$7,$E$6),$J$10)</f>
        <v>9.8722527472527466E-2</v>
      </c>
      <c r="K9" s="303">
        <f>K8/IF($J$10=0,IF($E$6=0,$E$7,$E$6),$J$10)</f>
        <v>2.3489010989010989E-2</v>
      </c>
      <c r="N9" s="332"/>
      <c r="O9" s="364">
        <v>9900</v>
      </c>
      <c r="P9" s="364">
        <v>9900</v>
      </c>
      <c r="Q9" s="367" t="s">
        <v>255</v>
      </c>
    </row>
    <row r="10" spans="1:17" ht="19" thickBot="1">
      <c r="A10" s="338"/>
      <c r="B10" s="339"/>
      <c r="C10" s="340" t="s">
        <v>503</v>
      </c>
      <c r="D10" s="290"/>
      <c r="E10" s="290"/>
      <c r="F10" s="290"/>
      <c r="G10" s="291"/>
      <c r="H10" s="291"/>
      <c r="I10" s="341" t="s">
        <v>413</v>
      </c>
      <c r="J10" s="342"/>
      <c r="K10" s="343" t="s">
        <v>461</v>
      </c>
      <c r="N10" s="332"/>
      <c r="O10" s="364">
        <v>11100</v>
      </c>
      <c r="P10" s="364">
        <v>11100</v>
      </c>
      <c r="Q10" s="364">
        <v>11100</v>
      </c>
    </row>
    <row r="11" spans="1:17" ht="18.5">
      <c r="A11" s="336"/>
      <c r="B11" s="291"/>
      <c r="C11" s="302" t="s">
        <v>511</v>
      </c>
      <c r="N11" s="332"/>
      <c r="O11" s="364">
        <v>12540</v>
      </c>
      <c r="P11" s="364">
        <v>12540</v>
      </c>
      <c r="Q11" s="364">
        <v>12540</v>
      </c>
    </row>
    <row r="12" spans="1:17">
      <c r="A12" s="336"/>
      <c r="B12" s="291"/>
      <c r="C12" s="344" t="s">
        <v>442</v>
      </c>
      <c r="D12" s="291"/>
      <c r="E12" s="291"/>
      <c r="F12" s="291"/>
      <c r="G12" s="291"/>
      <c r="H12" s="291"/>
      <c r="I12" s="291"/>
      <c r="N12" s="332"/>
      <c r="O12" s="364">
        <v>13500</v>
      </c>
      <c r="P12" s="364">
        <v>13500</v>
      </c>
      <c r="Q12" s="364">
        <v>13500</v>
      </c>
    </row>
    <row r="13" spans="1:17" ht="18.5">
      <c r="A13" s="336"/>
      <c r="B13" s="291"/>
      <c r="C13" s="345" t="s">
        <v>443</v>
      </c>
      <c r="D13" s="346">
        <v>103</v>
      </c>
      <c r="E13" s="346">
        <v>104</v>
      </c>
      <c r="F13" s="346">
        <v>106</v>
      </c>
      <c r="G13" s="347">
        <v>108</v>
      </c>
      <c r="H13" s="348">
        <v>110</v>
      </c>
      <c r="I13" s="346" t="s">
        <v>50</v>
      </c>
      <c r="N13" s="332"/>
      <c r="O13" s="364">
        <v>15840</v>
      </c>
      <c r="P13" s="364">
        <v>15840</v>
      </c>
      <c r="Q13" s="364">
        <v>15840</v>
      </c>
    </row>
    <row r="14" spans="1:17" ht="18.5">
      <c r="A14" s="336"/>
      <c r="B14" s="291"/>
      <c r="C14" s="345"/>
      <c r="D14" s="349">
        <v>9.5000000000000001E-2</v>
      </c>
      <c r="E14" s="349">
        <v>0.1</v>
      </c>
      <c r="F14" s="349">
        <v>0.105</v>
      </c>
      <c r="G14" s="350">
        <v>0.11</v>
      </c>
      <c r="H14" s="351">
        <v>0.115</v>
      </c>
      <c r="I14" s="349">
        <v>0.13</v>
      </c>
      <c r="N14" s="332"/>
      <c r="O14" s="364">
        <v>16500</v>
      </c>
      <c r="P14" s="364">
        <v>16500</v>
      </c>
      <c r="Q14" s="364">
        <v>16500</v>
      </c>
    </row>
    <row r="15" spans="1:17" ht="18.5">
      <c r="A15" s="336"/>
      <c r="B15" s="291"/>
      <c r="C15" s="345" t="s">
        <v>506</v>
      </c>
      <c r="D15" s="352"/>
      <c r="E15" s="352"/>
      <c r="F15" s="352"/>
      <c r="G15" s="353"/>
      <c r="H15" s="352"/>
      <c r="I15" s="352"/>
      <c r="N15" s="332"/>
      <c r="O15" s="364">
        <v>17280</v>
      </c>
      <c r="P15" s="364">
        <v>17280</v>
      </c>
      <c r="Q15" s="364">
        <v>17280</v>
      </c>
    </row>
    <row r="16" spans="1:17">
      <c r="C16" s="344" t="s">
        <v>444</v>
      </c>
      <c r="D16" s="291"/>
      <c r="E16" s="291"/>
      <c r="F16" s="291"/>
      <c r="G16" s="291"/>
      <c r="H16" s="291"/>
      <c r="I16" s="291"/>
      <c r="N16" s="332"/>
      <c r="O16" s="364">
        <v>17880</v>
      </c>
      <c r="P16" s="364">
        <v>17880</v>
      </c>
      <c r="Q16" s="364">
        <v>17880</v>
      </c>
    </row>
    <row r="17" spans="3:17" ht="18.5">
      <c r="C17" s="354" t="s">
        <v>504</v>
      </c>
      <c r="N17" s="355"/>
      <c r="O17" s="393">
        <v>19047</v>
      </c>
      <c r="P17" s="393">
        <v>19047</v>
      </c>
      <c r="Q17" s="393">
        <v>19047</v>
      </c>
    </row>
    <row r="18" spans="3:17" s="357" customFormat="1" ht="18.5">
      <c r="C18" s="356" t="s">
        <v>403</v>
      </c>
      <c r="D18" s="356"/>
      <c r="E18" s="356"/>
      <c r="F18" s="356"/>
      <c r="G18" s="356"/>
      <c r="H18" s="356"/>
      <c r="I18" s="356"/>
      <c r="J18" s="356"/>
      <c r="K18" s="356"/>
      <c r="L18" s="356"/>
      <c r="N18" s="332"/>
      <c r="O18" s="393">
        <v>20008</v>
      </c>
      <c r="P18" s="393">
        <v>20008</v>
      </c>
      <c r="Q18" s="393">
        <v>20008</v>
      </c>
    </row>
    <row r="19" spans="3:17" ht="18.5">
      <c r="C19" s="358" t="s">
        <v>405</v>
      </c>
      <c r="D19" s="304" t="s">
        <v>404</v>
      </c>
      <c r="E19" s="359"/>
      <c r="F19" s="359"/>
      <c r="G19" s="359"/>
      <c r="H19" s="359"/>
      <c r="I19" s="359"/>
      <c r="J19" s="359"/>
      <c r="K19" s="359"/>
      <c r="L19" s="359"/>
      <c r="N19" s="332"/>
      <c r="O19" s="364">
        <v>21009</v>
      </c>
      <c r="P19" s="364">
        <v>21009</v>
      </c>
      <c r="Q19" s="364">
        <v>21009</v>
      </c>
    </row>
    <row r="20" spans="3:17">
      <c r="N20" s="332"/>
      <c r="O20" s="364">
        <v>22000</v>
      </c>
      <c r="P20" s="364">
        <v>22000</v>
      </c>
      <c r="Q20" s="364">
        <v>22000</v>
      </c>
    </row>
    <row r="21" spans="3:17" ht="15" customHeight="1">
      <c r="N21"/>
      <c r="O21" s="389">
        <v>23100</v>
      </c>
      <c r="P21" s="389">
        <v>23100</v>
      </c>
      <c r="Q21" s="389">
        <v>23100</v>
      </c>
    </row>
    <row r="22" spans="3:17" ht="15" customHeight="1">
      <c r="C22" s="379" t="s">
        <v>516</v>
      </c>
      <c r="D22" s="378" t="s">
        <v>513</v>
      </c>
      <c r="N22" s="390" t="s">
        <v>256</v>
      </c>
      <c r="O22" s="389">
        <v>24000</v>
      </c>
      <c r="P22" s="389">
        <v>24000</v>
      </c>
      <c r="Q22" s="389">
        <v>24000</v>
      </c>
    </row>
    <row r="23" spans="3:17" ht="15" customHeight="1">
      <c r="C23" s="379" t="s">
        <v>515</v>
      </c>
      <c r="D23" s="378" t="s">
        <v>552</v>
      </c>
      <c r="N23" s="391">
        <v>25250</v>
      </c>
      <c r="O23" s="369">
        <v>25250</v>
      </c>
      <c r="P23" s="369">
        <v>25250</v>
      </c>
      <c r="Q23" s="369">
        <v>25250</v>
      </c>
    </row>
    <row r="24" spans="3:17" ht="15" customHeight="1">
      <c r="C24" s="379" t="s">
        <v>554</v>
      </c>
      <c r="D24" s="378" t="s">
        <v>553</v>
      </c>
      <c r="N24" s="392">
        <v>26400</v>
      </c>
      <c r="O24" s="371">
        <v>26400</v>
      </c>
      <c r="P24" s="371">
        <v>26400</v>
      </c>
      <c r="Q24" s="371">
        <v>26400</v>
      </c>
    </row>
    <row r="25" spans="3:17" ht="15" customHeight="1">
      <c r="N25" s="392">
        <v>27600</v>
      </c>
      <c r="O25" s="371">
        <v>27600</v>
      </c>
      <c r="P25" s="371">
        <v>27600</v>
      </c>
      <c r="Q25" s="371">
        <v>27600</v>
      </c>
    </row>
    <row r="26" spans="3:17" ht="15" customHeight="1">
      <c r="N26" s="392">
        <v>28800</v>
      </c>
      <c r="O26" s="371">
        <v>28800</v>
      </c>
      <c r="P26" s="371">
        <v>28800</v>
      </c>
      <c r="Q26" s="371">
        <v>28800</v>
      </c>
    </row>
    <row r="27" spans="3:17" ht="15" customHeight="1">
      <c r="N27" s="360">
        <v>30300</v>
      </c>
      <c r="O27" s="370">
        <v>30300</v>
      </c>
      <c r="P27" s="371">
        <v>30300</v>
      </c>
      <c r="Q27" s="371">
        <v>30300</v>
      </c>
    </row>
    <row r="28" spans="3:17" ht="15" customHeight="1">
      <c r="N28" s="360">
        <v>31800</v>
      </c>
      <c r="O28" s="370">
        <v>31800</v>
      </c>
      <c r="P28" s="371">
        <v>31800</v>
      </c>
      <c r="Q28" s="371">
        <v>31800</v>
      </c>
    </row>
    <row r="29" spans="3:17" ht="15" customHeight="1">
      <c r="N29" s="360">
        <v>33300</v>
      </c>
      <c r="O29" s="370">
        <v>33300</v>
      </c>
      <c r="P29" s="371">
        <v>33300</v>
      </c>
      <c r="Q29" s="371">
        <v>33300</v>
      </c>
    </row>
    <row r="30" spans="3:17" ht="15" customHeight="1">
      <c r="N30" s="360">
        <v>34800</v>
      </c>
      <c r="O30" s="370">
        <v>34800</v>
      </c>
      <c r="P30" s="371">
        <v>34800</v>
      </c>
      <c r="Q30" s="371">
        <v>34800</v>
      </c>
    </row>
    <row r="31" spans="3:17" ht="15" customHeight="1">
      <c r="N31" s="360">
        <v>36300</v>
      </c>
      <c r="O31" s="370">
        <v>36300</v>
      </c>
      <c r="P31" s="371">
        <v>36300</v>
      </c>
      <c r="Q31" s="371">
        <v>36300</v>
      </c>
    </row>
    <row r="32" spans="3:17" ht="15" customHeight="1">
      <c r="N32" s="360">
        <v>38200</v>
      </c>
      <c r="O32" s="370">
        <v>38200</v>
      </c>
      <c r="P32" s="371">
        <v>38200</v>
      </c>
      <c r="Q32" s="371">
        <v>38200</v>
      </c>
    </row>
    <row r="33" spans="14:17" ht="15" customHeight="1">
      <c r="N33" s="360">
        <v>40100</v>
      </c>
      <c r="O33" s="370">
        <v>40100</v>
      </c>
      <c r="P33" s="371">
        <v>40100</v>
      </c>
      <c r="Q33" s="371">
        <v>40100</v>
      </c>
    </row>
    <row r="34" spans="14:17" ht="15" customHeight="1">
      <c r="N34" s="360">
        <v>42000</v>
      </c>
      <c r="O34" s="370">
        <v>42000</v>
      </c>
      <c r="P34" s="371">
        <v>42000</v>
      </c>
      <c r="Q34" s="371">
        <v>42000</v>
      </c>
    </row>
    <row r="35" spans="14:17" ht="15" customHeight="1">
      <c r="N35" s="360">
        <v>43900</v>
      </c>
      <c r="O35" s="370">
        <v>43900</v>
      </c>
      <c r="P35" s="371">
        <v>43900</v>
      </c>
      <c r="Q35" s="371">
        <v>43900</v>
      </c>
    </row>
    <row r="36" spans="14:17" ht="15" customHeight="1">
      <c r="N36" s="360">
        <v>45800</v>
      </c>
      <c r="O36" s="368">
        <v>45800</v>
      </c>
      <c r="P36" s="369">
        <v>45800</v>
      </c>
      <c r="Q36" s="369">
        <v>45800</v>
      </c>
    </row>
    <row r="37" spans="14:17" ht="15" customHeight="1">
      <c r="N37" s="360">
        <v>48200</v>
      </c>
      <c r="O37" s="370">
        <v>48200</v>
      </c>
      <c r="P37" s="371">
        <v>48200</v>
      </c>
      <c r="Q37" s="365"/>
    </row>
    <row r="38" spans="14:17" ht="15" customHeight="1">
      <c r="N38" s="360">
        <v>50600</v>
      </c>
      <c r="O38" s="370">
        <v>50600</v>
      </c>
      <c r="P38" s="371">
        <v>50600</v>
      </c>
      <c r="Q38" s="365"/>
    </row>
    <row r="39" spans="14:17" ht="15" customHeight="1">
      <c r="N39" s="360">
        <v>53000</v>
      </c>
      <c r="O39" s="370">
        <v>53000</v>
      </c>
      <c r="P39" s="371">
        <v>53000</v>
      </c>
      <c r="Q39" s="365"/>
    </row>
    <row r="40" spans="14:17" ht="15" customHeight="1">
      <c r="N40" s="360">
        <v>55400</v>
      </c>
      <c r="O40" s="370">
        <v>55400</v>
      </c>
      <c r="P40" s="371">
        <v>55400</v>
      </c>
      <c r="Q40" s="365"/>
    </row>
    <row r="41" spans="14:17" ht="15" customHeight="1">
      <c r="N41" s="360">
        <v>57800</v>
      </c>
      <c r="O41" s="370">
        <v>57800</v>
      </c>
      <c r="P41" s="371">
        <v>57800</v>
      </c>
      <c r="Q41" s="365"/>
    </row>
    <row r="42" spans="14:17" ht="15" customHeight="1">
      <c r="N42" s="360">
        <v>60800</v>
      </c>
      <c r="O42" s="370">
        <v>60800</v>
      </c>
      <c r="P42" s="371">
        <v>60800</v>
      </c>
      <c r="Q42" s="365"/>
    </row>
    <row r="43" spans="14:17" ht="15" customHeight="1">
      <c r="N43" s="360">
        <v>63800</v>
      </c>
      <c r="O43" s="370">
        <v>63800</v>
      </c>
      <c r="P43" s="371">
        <v>63800</v>
      </c>
      <c r="Q43" s="365"/>
    </row>
    <row r="44" spans="14:17" ht="15" customHeight="1">
      <c r="N44" s="360">
        <v>66800</v>
      </c>
      <c r="O44" s="370">
        <v>66800</v>
      </c>
      <c r="P44" s="371">
        <v>66800</v>
      </c>
      <c r="Q44" s="365"/>
    </row>
    <row r="45" spans="14:17" ht="15" customHeight="1">
      <c r="N45" s="360">
        <v>69800</v>
      </c>
      <c r="O45" s="370">
        <v>69800</v>
      </c>
      <c r="P45" s="371">
        <v>69800</v>
      </c>
      <c r="Q45" s="365"/>
    </row>
    <row r="46" spans="14:17" ht="15" customHeight="1">
      <c r="N46" s="360">
        <v>72800</v>
      </c>
      <c r="O46" s="370">
        <v>72800</v>
      </c>
      <c r="P46" s="371">
        <v>72800</v>
      </c>
      <c r="Q46" s="365"/>
    </row>
    <row r="47" spans="14:17" ht="15" customHeight="1">
      <c r="N47" s="360">
        <v>76500</v>
      </c>
      <c r="O47" s="370">
        <v>76500</v>
      </c>
      <c r="P47" s="371">
        <v>76500</v>
      </c>
      <c r="Q47" s="365"/>
    </row>
    <row r="48" spans="14:17" ht="15" customHeight="1">
      <c r="N48" s="360">
        <v>80200</v>
      </c>
      <c r="O48" s="370">
        <v>80200</v>
      </c>
      <c r="P48" s="371">
        <v>80200</v>
      </c>
      <c r="Q48" s="365"/>
    </row>
    <row r="49" spans="14:17" ht="15" customHeight="1">
      <c r="N49" s="360">
        <v>83900</v>
      </c>
      <c r="O49" s="370">
        <v>83900</v>
      </c>
      <c r="P49" s="371">
        <v>83900</v>
      </c>
      <c r="Q49" s="365"/>
    </row>
    <row r="50" spans="14:17" ht="15" customHeight="1">
      <c r="N50" s="360">
        <v>87600</v>
      </c>
      <c r="O50" s="370">
        <v>87600</v>
      </c>
      <c r="P50" s="371">
        <v>87600</v>
      </c>
      <c r="Q50" s="365"/>
    </row>
    <row r="51" spans="14:17" ht="15" customHeight="1">
      <c r="N51" s="360">
        <v>92100</v>
      </c>
      <c r="O51" s="370">
        <v>92100</v>
      </c>
      <c r="P51" s="371">
        <v>92100</v>
      </c>
      <c r="Q51" s="365"/>
    </row>
    <row r="52" spans="14:17" ht="15" customHeight="1">
      <c r="N52" s="360">
        <v>96600</v>
      </c>
      <c r="O52" s="370">
        <v>96600</v>
      </c>
      <c r="P52" s="371">
        <v>96600</v>
      </c>
      <c r="Q52" s="365"/>
    </row>
    <row r="53" spans="14:17" ht="15" customHeight="1">
      <c r="N53" s="360">
        <v>101100</v>
      </c>
      <c r="O53" s="370">
        <v>101100</v>
      </c>
      <c r="P53" s="371">
        <v>101100</v>
      </c>
      <c r="Q53" s="365"/>
    </row>
    <row r="54" spans="14:17" ht="15" customHeight="1">
      <c r="N54" s="360">
        <v>105600</v>
      </c>
      <c r="O54" s="370">
        <v>105600</v>
      </c>
      <c r="P54" s="371">
        <v>105600</v>
      </c>
      <c r="Q54" s="365"/>
    </row>
    <row r="55" spans="14:17" ht="15" customHeight="1">
      <c r="N55" s="360">
        <v>110100</v>
      </c>
      <c r="O55" s="370">
        <v>110100</v>
      </c>
      <c r="P55" s="371">
        <v>110100</v>
      </c>
      <c r="Q55" s="365"/>
    </row>
    <row r="56" spans="14:17" ht="15" customHeight="1">
      <c r="N56" s="360">
        <v>115500</v>
      </c>
      <c r="O56" s="370">
        <v>115500</v>
      </c>
      <c r="P56" s="371">
        <v>115500</v>
      </c>
      <c r="Q56" s="365"/>
    </row>
    <row r="57" spans="14:17" ht="15" customHeight="1">
      <c r="N57" s="360">
        <v>120900</v>
      </c>
      <c r="O57" s="370">
        <v>120900</v>
      </c>
      <c r="P57" s="371">
        <v>120900</v>
      </c>
      <c r="Q57" s="365"/>
    </row>
    <row r="58" spans="14:17" ht="15" customHeight="1">
      <c r="N58" s="360">
        <v>126300</v>
      </c>
      <c r="O58" s="370">
        <v>126300</v>
      </c>
      <c r="P58" s="371">
        <v>126300</v>
      </c>
      <c r="Q58" s="365"/>
    </row>
    <row r="59" spans="14:17" ht="15" customHeight="1">
      <c r="N59" s="360">
        <v>131700</v>
      </c>
      <c r="O59" s="370">
        <v>131700</v>
      </c>
      <c r="P59" s="371">
        <v>131700</v>
      </c>
      <c r="Q59" s="365"/>
    </row>
    <row r="60" spans="14:17" ht="15" customHeight="1">
      <c r="N60" s="360">
        <v>137100</v>
      </c>
      <c r="O60" s="370">
        <v>137100</v>
      </c>
      <c r="P60" s="371">
        <v>137100</v>
      </c>
      <c r="Q60" s="365"/>
    </row>
    <row r="61" spans="14:17" ht="15" customHeight="1">
      <c r="N61" s="360">
        <v>142500</v>
      </c>
      <c r="O61" s="370">
        <v>142500</v>
      </c>
      <c r="P61" s="371">
        <v>142500</v>
      </c>
      <c r="Q61" s="365"/>
    </row>
    <row r="62" spans="14:17" ht="15" customHeight="1">
      <c r="N62" s="360">
        <v>147900</v>
      </c>
      <c r="O62" s="370">
        <v>147900</v>
      </c>
      <c r="P62" s="371">
        <v>147900</v>
      </c>
      <c r="Q62" s="365"/>
    </row>
    <row r="63" spans="14:17" ht="15" customHeight="1">
      <c r="N63" s="360">
        <v>150000</v>
      </c>
      <c r="O63" s="371">
        <v>150000</v>
      </c>
      <c r="P63" s="370">
        <v>150000</v>
      </c>
      <c r="Q63" s="365"/>
    </row>
    <row r="64" spans="14:17" ht="15" customHeight="1">
      <c r="N64" s="360">
        <v>156400</v>
      </c>
      <c r="O64" s="371">
        <v>156400</v>
      </c>
      <c r="P64" s="365"/>
      <c r="Q64" s="365"/>
    </row>
    <row r="65" spans="14:17" ht="15" customHeight="1">
      <c r="N65" s="360">
        <v>162800</v>
      </c>
      <c r="O65" s="371">
        <v>162800</v>
      </c>
      <c r="P65" s="365"/>
      <c r="Q65" s="365"/>
    </row>
    <row r="66" spans="14:17" ht="15" customHeight="1">
      <c r="N66" s="360">
        <v>169200</v>
      </c>
      <c r="O66" s="371">
        <v>169200</v>
      </c>
      <c r="P66" s="365"/>
      <c r="Q66" s="365"/>
    </row>
    <row r="67" spans="14:17">
      <c r="N67" s="360">
        <v>175600</v>
      </c>
      <c r="O67" s="371">
        <v>175600</v>
      </c>
      <c r="P67" s="365"/>
      <c r="Q67" s="365"/>
    </row>
    <row r="68" spans="14:17">
      <c r="N68" s="360">
        <v>182000</v>
      </c>
      <c r="O68" s="371">
        <v>182000</v>
      </c>
      <c r="P68" s="365"/>
      <c r="Q68" s="365"/>
    </row>
  </sheetData>
  <mergeCells count="11">
    <mergeCell ref="F7:H7"/>
    <mergeCell ref="L3:L4"/>
    <mergeCell ref="K2:L2"/>
    <mergeCell ref="I2:J2"/>
    <mergeCell ref="C1:D1"/>
    <mergeCell ref="F5:H5"/>
    <mergeCell ref="F3:H3"/>
    <mergeCell ref="F4:H4"/>
    <mergeCell ref="I3:I4"/>
    <mergeCell ref="F2:H2"/>
    <mergeCell ref="F6:H6"/>
  </mergeCells>
  <phoneticPr fontId="5" type="noConversion"/>
  <dataValidations count="4">
    <dataValidation type="whole" allowBlank="1" showInputMessage="1" showErrorMessage="1" sqref="G1" xr:uid="{00000000-0002-0000-0100-000002000000}">
      <formula1>1</formula1>
      <formula2>30</formula2>
    </dataValidation>
    <dataValidation type="list" allowBlank="1" showInputMessage="1" showErrorMessage="1" sqref="E3:E5" xr:uid="{00000000-0002-0000-0100-000003000000}">
      <formula1>勞保</formula1>
    </dataValidation>
    <dataValidation type="list" allowBlank="1" showInputMessage="1" showErrorMessage="1" sqref="E6" xr:uid="{15F0074B-5847-4693-9DC9-9091DCDD32BB}">
      <formula1>健保</formula1>
    </dataValidation>
    <dataValidation type="list" allowBlank="1" showInputMessage="1" showErrorMessage="1" sqref="E7" xr:uid="{A69689F7-2812-4F89-8649-7574023B7AC6}">
      <formula1>勞退</formula1>
    </dataValidation>
  </dataValidations>
  <hyperlinks>
    <hyperlink ref="D19" r:id="rId1" xr:uid="{00000000-0004-0000-0100-000000000000}"/>
    <hyperlink ref="D22" r:id="rId2" xr:uid="{D55F8714-8D81-4BD0-BDF0-3C2BA83D4DD6}"/>
    <hyperlink ref="D23" r:id="rId3" xr:uid="{5E29C490-B27E-4719-A8BD-EF0BF176D1A7}"/>
    <hyperlink ref="D24" r:id="rId4" xr:uid="{1E0AAD7B-4D9E-4A81-A707-DBE3AEB929E1}"/>
  </hyperlinks>
  <pageMargins left="0.7" right="0.7" top="0.75" bottom="0.75" header="0.3" footer="0.3"/>
  <pageSetup paperSize="9" orientation="portrait" r:id="rId5"/>
  <legacy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2AA1-AAF3-4264-B09F-3D0A85664731}">
  <sheetPr codeName="工作表7">
    <tabColor theme="9" tint="-0.499984740745262"/>
  </sheetPr>
  <dimension ref="A1:I60"/>
  <sheetViews>
    <sheetView workbookViewId="0">
      <selection activeCell="F15" sqref="F15"/>
    </sheetView>
  </sheetViews>
  <sheetFormatPr defaultColWidth="9.6328125" defaultRowHeight="17"/>
  <cols>
    <col min="1" max="1" width="12.453125" style="1" customWidth="1"/>
    <col min="2" max="2" width="15.81640625" style="1" customWidth="1"/>
    <col min="3" max="6" width="14.08984375" style="1" customWidth="1"/>
    <col min="7" max="8" width="15.81640625" style="1" customWidth="1"/>
    <col min="9" max="16384" width="9.6328125" style="1"/>
  </cols>
  <sheetData>
    <row r="1" spans="1:8" ht="25">
      <c r="B1" s="225" t="s">
        <v>57</v>
      </c>
      <c r="C1" s="22"/>
      <c r="D1" s="22"/>
      <c r="E1" s="22"/>
      <c r="F1" s="22"/>
    </row>
    <row r="2" spans="1:8" ht="17.5" thickBot="1">
      <c r="B2" s="22" t="s">
        <v>437</v>
      </c>
      <c r="C2" s="22"/>
      <c r="D2" s="22"/>
      <c r="E2" s="22"/>
      <c r="F2" s="22"/>
      <c r="H2" s="226" t="s">
        <v>14</v>
      </c>
    </row>
    <row r="3" spans="1:8">
      <c r="A3" s="473" t="s">
        <v>17</v>
      </c>
      <c r="B3" s="475" t="s">
        <v>58</v>
      </c>
      <c r="C3" s="477" t="s">
        <v>16</v>
      </c>
      <c r="D3" s="478"/>
      <c r="E3" s="478"/>
      <c r="F3" s="479"/>
      <c r="G3" s="480" t="s">
        <v>59</v>
      </c>
      <c r="H3" s="482" t="s">
        <v>60</v>
      </c>
    </row>
    <row r="4" spans="1:8">
      <c r="A4" s="474"/>
      <c r="B4" s="476"/>
      <c r="C4" s="3" t="s">
        <v>61</v>
      </c>
      <c r="D4" s="4" t="s">
        <v>62</v>
      </c>
      <c r="E4" s="198" t="s">
        <v>63</v>
      </c>
      <c r="F4" s="198" t="s">
        <v>64</v>
      </c>
      <c r="G4" s="481"/>
      <c r="H4" s="483"/>
    </row>
    <row r="5" spans="1:8" s="205" customFormat="1">
      <c r="A5" s="8">
        <v>1</v>
      </c>
      <c r="B5" s="199">
        <v>23800</v>
      </c>
      <c r="C5" s="200">
        <f t="shared" ref="C5:C52" si="0">+ROUND(B5*0.0469*0.3,0)</f>
        <v>335</v>
      </c>
      <c r="D5" s="201">
        <f t="shared" ref="D5:D17" si="1">+C5*2</f>
        <v>670</v>
      </c>
      <c r="E5" s="200">
        <f t="shared" ref="E5:E52" si="2">+C5*3</f>
        <v>1005</v>
      </c>
      <c r="F5" s="202">
        <f t="shared" ref="F5:F52" si="3">+C5*4</f>
        <v>1340</v>
      </c>
      <c r="G5" s="203">
        <f t="shared" ref="G5:G52" si="4">+ROUND(B5*0.0469*0.6*1.58,0)</f>
        <v>1058</v>
      </c>
      <c r="H5" s="204">
        <f t="shared" ref="H5:H52" si="5">+ROUND(B5*0.0469*0.1*1.58,0)</f>
        <v>176</v>
      </c>
    </row>
    <row r="6" spans="1:8">
      <c r="A6" s="5">
        <f t="shared" ref="A6:A52" si="6">+A5+1</f>
        <v>2</v>
      </c>
      <c r="B6" s="206">
        <v>24000</v>
      </c>
      <c r="C6" s="24">
        <f t="shared" si="0"/>
        <v>338</v>
      </c>
      <c r="D6" s="7">
        <f t="shared" si="1"/>
        <v>676</v>
      </c>
      <c r="E6" s="7">
        <f t="shared" si="2"/>
        <v>1014</v>
      </c>
      <c r="F6" s="229">
        <f t="shared" si="3"/>
        <v>1352</v>
      </c>
      <c r="G6" s="207">
        <f t="shared" si="4"/>
        <v>1067</v>
      </c>
      <c r="H6" s="208">
        <f t="shared" si="5"/>
        <v>178</v>
      </c>
    </row>
    <row r="7" spans="1:8">
      <c r="A7" s="5">
        <f t="shared" si="6"/>
        <v>3</v>
      </c>
      <c r="B7" s="206">
        <v>25200</v>
      </c>
      <c r="C7" s="6">
        <f t="shared" si="0"/>
        <v>355</v>
      </c>
      <c r="D7" s="7">
        <f t="shared" si="1"/>
        <v>710</v>
      </c>
      <c r="E7" s="7">
        <f t="shared" si="2"/>
        <v>1065</v>
      </c>
      <c r="F7" s="229">
        <f t="shared" si="3"/>
        <v>1420</v>
      </c>
      <c r="G7" s="207">
        <f t="shared" si="4"/>
        <v>1120</v>
      </c>
      <c r="H7" s="208">
        <f t="shared" si="5"/>
        <v>187</v>
      </c>
    </row>
    <row r="8" spans="1:8">
      <c r="A8" s="5">
        <f t="shared" si="6"/>
        <v>4</v>
      </c>
      <c r="B8" s="206">
        <v>26400</v>
      </c>
      <c r="C8" s="6">
        <f t="shared" si="0"/>
        <v>371</v>
      </c>
      <c r="D8" s="7">
        <f t="shared" si="1"/>
        <v>742</v>
      </c>
      <c r="E8" s="7">
        <f t="shared" si="2"/>
        <v>1113</v>
      </c>
      <c r="F8" s="229">
        <f t="shared" si="3"/>
        <v>1484</v>
      </c>
      <c r="G8" s="207">
        <f t="shared" si="4"/>
        <v>1174</v>
      </c>
      <c r="H8" s="208">
        <f t="shared" si="5"/>
        <v>196</v>
      </c>
    </row>
    <row r="9" spans="1:8">
      <c r="A9" s="5">
        <f t="shared" si="6"/>
        <v>5</v>
      </c>
      <c r="B9" s="206">
        <v>27600</v>
      </c>
      <c r="C9" s="6">
        <f t="shared" si="0"/>
        <v>388</v>
      </c>
      <c r="D9" s="7">
        <f t="shared" si="1"/>
        <v>776</v>
      </c>
      <c r="E9" s="7">
        <f t="shared" si="2"/>
        <v>1164</v>
      </c>
      <c r="F9" s="229">
        <f t="shared" si="3"/>
        <v>1552</v>
      </c>
      <c r="G9" s="207">
        <f t="shared" si="4"/>
        <v>1227</v>
      </c>
      <c r="H9" s="208">
        <f t="shared" si="5"/>
        <v>205</v>
      </c>
    </row>
    <row r="10" spans="1:8">
      <c r="A10" s="8">
        <f t="shared" si="6"/>
        <v>6</v>
      </c>
      <c r="B10" s="9">
        <v>28800</v>
      </c>
      <c r="C10" s="10">
        <f t="shared" si="0"/>
        <v>405</v>
      </c>
      <c r="D10" s="11">
        <f t="shared" si="1"/>
        <v>810</v>
      </c>
      <c r="E10" s="11">
        <f t="shared" si="2"/>
        <v>1215</v>
      </c>
      <c r="F10" s="209">
        <f t="shared" si="3"/>
        <v>1620</v>
      </c>
      <c r="G10" s="207">
        <f t="shared" si="4"/>
        <v>1280</v>
      </c>
      <c r="H10" s="208">
        <f t="shared" si="5"/>
        <v>213</v>
      </c>
    </row>
    <row r="11" spans="1:8">
      <c r="A11" s="5">
        <f t="shared" si="6"/>
        <v>7</v>
      </c>
      <c r="B11" s="206">
        <v>30300</v>
      </c>
      <c r="C11" s="6">
        <f t="shared" si="0"/>
        <v>426</v>
      </c>
      <c r="D11" s="7">
        <f t="shared" si="1"/>
        <v>852</v>
      </c>
      <c r="E11" s="7">
        <f t="shared" si="2"/>
        <v>1278</v>
      </c>
      <c r="F11" s="229">
        <f t="shared" si="3"/>
        <v>1704</v>
      </c>
      <c r="G11" s="210">
        <f t="shared" si="4"/>
        <v>1347</v>
      </c>
      <c r="H11" s="211">
        <f t="shared" si="5"/>
        <v>225</v>
      </c>
    </row>
    <row r="12" spans="1:8">
      <c r="A12" s="5">
        <f t="shared" si="6"/>
        <v>8</v>
      </c>
      <c r="B12" s="206">
        <v>31800</v>
      </c>
      <c r="C12" s="6">
        <f t="shared" si="0"/>
        <v>447</v>
      </c>
      <c r="D12" s="7">
        <f t="shared" si="1"/>
        <v>894</v>
      </c>
      <c r="E12" s="7">
        <f t="shared" si="2"/>
        <v>1341</v>
      </c>
      <c r="F12" s="229">
        <f t="shared" si="3"/>
        <v>1788</v>
      </c>
      <c r="G12" s="207">
        <f t="shared" si="4"/>
        <v>1414</v>
      </c>
      <c r="H12" s="208">
        <f t="shared" si="5"/>
        <v>236</v>
      </c>
    </row>
    <row r="13" spans="1:8">
      <c r="A13" s="5">
        <f t="shared" si="6"/>
        <v>9</v>
      </c>
      <c r="B13" s="206">
        <v>33300</v>
      </c>
      <c r="C13" s="6">
        <f t="shared" si="0"/>
        <v>469</v>
      </c>
      <c r="D13" s="7">
        <f t="shared" si="1"/>
        <v>938</v>
      </c>
      <c r="E13" s="7">
        <f t="shared" si="2"/>
        <v>1407</v>
      </c>
      <c r="F13" s="229">
        <f t="shared" si="3"/>
        <v>1876</v>
      </c>
      <c r="G13" s="207">
        <f t="shared" si="4"/>
        <v>1481</v>
      </c>
      <c r="H13" s="208">
        <f t="shared" si="5"/>
        <v>247</v>
      </c>
    </row>
    <row r="14" spans="1:8">
      <c r="A14" s="5">
        <f t="shared" si="6"/>
        <v>10</v>
      </c>
      <c r="B14" s="206">
        <v>34800</v>
      </c>
      <c r="C14" s="6">
        <f t="shared" si="0"/>
        <v>490</v>
      </c>
      <c r="D14" s="7">
        <f t="shared" si="1"/>
        <v>980</v>
      </c>
      <c r="E14" s="7">
        <f t="shared" si="2"/>
        <v>1470</v>
      </c>
      <c r="F14" s="229">
        <f t="shared" si="3"/>
        <v>1960</v>
      </c>
      <c r="G14" s="207">
        <f t="shared" si="4"/>
        <v>1547</v>
      </c>
      <c r="H14" s="208">
        <f t="shared" si="5"/>
        <v>258</v>
      </c>
    </row>
    <row r="15" spans="1:8">
      <c r="A15" s="8">
        <f t="shared" si="6"/>
        <v>11</v>
      </c>
      <c r="B15" s="9">
        <v>36300</v>
      </c>
      <c r="C15" s="10">
        <f t="shared" si="0"/>
        <v>511</v>
      </c>
      <c r="D15" s="11">
        <f t="shared" si="1"/>
        <v>1022</v>
      </c>
      <c r="E15" s="11">
        <f t="shared" si="2"/>
        <v>1533</v>
      </c>
      <c r="F15" s="209">
        <f t="shared" si="3"/>
        <v>2044</v>
      </c>
      <c r="G15" s="207">
        <f t="shared" si="4"/>
        <v>1614</v>
      </c>
      <c r="H15" s="208">
        <f t="shared" si="5"/>
        <v>269</v>
      </c>
    </row>
    <row r="16" spans="1:8">
      <c r="A16" s="5">
        <f t="shared" si="6"/>
        <v>12</v>
      </c>
      <c r="B16" s="206">
        <v>38200</v>
      </c>
      <c r="C16" s="6">
        <f t="shared" si="0"/>
        <v>537</v>
      </c>
      <c r="D16" s="7">
        <f t="shared" si="1"/>
        <v>1074</v>
      </c>
      <c r="E16" s="7">
        <f t="shared" si="2"/>
        <v>1611</v>
      </c>
      <c r="F16" s="229">
        <f t="shared" si="3"/>
        <v>2148</v>
      </c>
      <c r="G16" s="210">
        <f t="shared" si="4"/>
        <v>1698</v>
      </c>
      <c r="H16" s="211">
        <f t="shared" si="5"/>
        <v>283</v>
      </c>
    </row>
    <row r="17" spans="1:8">
      <c r="A17" s="5">
        <f t="shared" si="6"/>
        <v>13</v>
      </c>
      <c r="B17" s="206">
        <v>40100</v>
      </c>
      <c r="C17" s="6">
        <f t="shared" si="0"/>
        <v>564</v>
      </c>
      <c r="D17" s="7">
        <f t="shared" si="1"/>
        <v>1128</v>
      </c>
      <c r="E17" s="7">
        <f t="shared" si="2"/>
        <v>1692</v>
      </c>
      <c r="F17" s="229">
        <f t="shared" si="3"/>
        <v>2256</v>
      </c>
      <c r="G17" s="207">
        <f t="shared" si="4"/>
        <v>1783</v>
      </c>
      <c r="H17" s="208">
        <f t="shared" si="5"/>
        <v>297</v>
      </c>
    </row>
    <row r="18" spans="1:8">
      <c r="A18" s="5">
        <f t="shared" si="6"/>
        <v>14</v>
      </c>
      <c r="B18" s="206">
        <v>42000</v>
      </c>
      <c r="C18" s="6">
        <f t="shared" si="0"/>
        <v>591</v>
      </c>
      <c r="D18" s="7">
        <f>+C18*2</f>
        <v>1182</v>
      </c>
      <c r="E18" s="7">
        <f t="shared" si="2"/>
        <v>1773</v>
      </c>
      <c r="F18" s="229">
        <f t="shared" si="3"/>
        <v>2364</v>
      </c>
      <c r="G18" s="207">
        <f t="shared" si="4"/>
        <v>1867</v>
      </c>
      <c r="H18" s="208">
        <f t="shared" si="5"/>
        <v>311</v>
      </c>
    </row>
    <row r="19" spans="1:8">
      <c r="A19" s="5">
        <f t="shared" si="6"/>
        <v>15</v>
      </c>
      <c r="B19" s="206">
        <v>43900</v>
      </c>
      <c r="C19" s="6">
        <f t="shared" si="0"/>
        <v>618</v>
      </c>
      <c r="D19" s="7">
        <f t="shared" ref="D19:D52" si="7">+C19*2</f>
        <v>1236</v>
      </c>
      <c r="E19" s="7">
        <f t="shared" si="2"/>
        <v>1854</v>
      </c>
      <c r="F19" s="229">
        <f t="shared" si="3"/>
        <v>2472</v>
      </c>
      <c r="G19" s="207">
        <f t="shared" si="4"/>
        <v>1952</v>
      </c>
      <c r="H19" s="208">
        <f t="shared" si="5"/>
        <v>325</v>
      </c>
    </row>
    <row r="20" spans="1:8">
      <c r="A20" s="8">
        <f t="shared" si="6"/>
        <v>16</v>
      </c>
      <c r="B20" s="9">
        <v>45800</v>
      </c>
      <c r="C20" s="10">
        <f t="shared" si="0"/>
        <v>644</v>
      </c>
      <c r="D20" s="11">
        <f t="shared" si="7"/>
        <v>1288</v>
      </c>
      <c r="E20" s="11">
        <f t="shared" si="2"/>
        <v>1932</v>
      </c>
      <c r="F20" s="209">
        <f t="shared" si="3"/>
        <v>2576</v>
      </c>
      <c r="G20" s="207">
        <f t="shared" si="4"/>
        <v>2036</v>
      </c>
      <c r="H20" s="208">
        <f t="shared" si="5"/>
        <v>339</v>
      </c>
    </row>
    <row r="21" spans="1:8">
      <c r="A21" s="5">
        <f t="shared" si="6"/>
        <v>17</v>
      </c>
      <c r="B21" s="206">
        <v>48200</v>
      </c>
      <c r="C21" s="6">
        <f t="shared" si="0"/>
        <v>678</v>
      </c>
      <c r="D21" s="7">
        <f t="shared" si="7"/>
        <v>1356</v>
      </c>
      <c r="E21" s="7">
        <f t="shared" si="2"/>
        <v>2034</v>
      </c>
      <c r="F21" s="229">
        <f t="shared" si="3"/>
        <v>2712</v>
      </c>
      <c r="G21" s="210">
        <f t="shared" si="4"/>
        <v>2143</v>
      </c>
      <c r="H21" s="211">
        <f t="shared" si="5"/>
        <v>357</v>
      </c>
    </row>
    <row r="22" spans="1:8">
      <c r="A22" s="5">
        <f t="shared" si="6"/>
        <v>18</v>
      </c>
      <c r="B22" s="206">
        <v>50600</v>
      </c>
      <c r="C22" s="6">
        <f t="shared" si="0"/>
        <v>712</v>
      </c>
      <c r="D22" s="7">
        <f t="shared" si="7"/>
        <v>1424</v>
      </c>
      <c r="E22" s="7">
        <f t="shared" si="2"/>
        <v>2136</v>
      </c>
      <c r="F22" s="229">
        <f t="shared" si="3"/>
        <v>2848</v>
      </c>
      <c r="G22" s="207">
        <f t="shared" si="4"/>
        <v>2250</v>
      </c>
      <c r="H22" s="208">
        <f t="shared" si="5"/>
        <v>375</v>
      </c>
    </row>
    <row r="23" spans="1:8">
      <c r="A23" s="5">
        <f t="shared" si="6"/>
        <v>19</v>
      </c>
      <c r="B23" s="206">
        <v>53000</v>
      </c>
      <c r="C23" s="6">
        <f t="shared" si="0"/>
        <v>746</v>
      </c>
      <c r="D23" s="7">
        <f t="shared" si="7"/>
        <v>1492</v>
      </c>
      <c r="E23" s="7">
        <f t="shared" si="2"/>
        <v>2238</v>
      </c>
      <c r="F23" s="229">
        <f t="shared" si="3"/>
        <v>2984</v>
      </c>
      <c r="G23" s="207">
        <f t="shared" si="4"/>
        <v>2356</v>
      </c>
      <c r="H23" s="208">
        <f t="shared" si="5"/>
        <v>393</v>
      </c>
    </row>
    <row r="24" spans="1:8">
      <c r="A24" s="5">
        <f t="shared" si="6"/>
        <v>20</v>
      </c>
      <c r="B24" s="206">
        <v>55400</v>
      </c>
      <c r="C24" s="6">
        <f t="shared" si="0"/>
        <v>779</v>
      </c>
      <c r="D24" s="7">
        <f t="shared" si="7"/>
        <v>1558</v>
      </c>
      <c r="E24" s="7">
        <f t="shared" si="2"/>
        <v>2337</v>
      </c>
      <c r="F24" s="229">
        <f t="shared" si="3"/>
        <v>3116</v>
      </c>
      <c r="G24" s="207">
        <f t="shared" si="4"/>
        <v>2463</v>
      </c>
      <c r="H24" s="208">
        <f t="shared" si="5"/>
        <v>411</v>
      </c>
    </row>
    <row r="25" spans="1:8">
      <c r="A25" s="8">
        <f t="shared" si="6"/>
        <v>21</v>
      </c>
      <c r="B25" s="9">
        <v>57800</v>
      </c>
      <c r="C25" s="10">
        <f t="shared" si="0"/>
        <v>813</v>
      </c>
      <c r="D25" s="11">
        <f t="shared" si="7"/>
        <v>1626</v>
      </c>
      <c r="E25" s="11">
        <f t="shared" si="2"/>
        <v>2439</v>
      </c>
      <c r="F25" s="209">
        <f t="shared" si="3"/>
        <v>3252</v>
      </c>
      <c r="G25" s="207">
        <f t="shared" si="4"/>
        <v>2570</v>
      </c>
      <c r="H25" s="208">
        <f t="shared" si="5"/>
        <v>428</v>
      </c>
    </row>
    <row r="26" spans="1:8">
      <c r="A26" s="12">
        <f t="shared" si="6"/>
        <v>22</v>
      </c>
      <c r="B26" s="206">
        <v>60800</v>
      </c>
      <c r="C26" s="6">
        <f>+ROUND(B26*0.0469*0.3,0)</f>
        <v>855</v>
      </c>
      <c r="D26" s="7">
        <f t="shared" si="7"/>
        <v>1710</v>
      </c>
      <c r="E26" s="6">
        <f t="shared" si="2"/>
        <v>2565</v>
      </c>
      <c r="F26" s="13">
        <f t="shared" si="3"/>
        <v>3420</v>
      </c>
      <c r="G26" s="210">
        <f t="shared" si="4"/>
        <v>2703</v>
      </c>
      <c r="H26" s="211">
        <f t="shared" si="5"/>
        <v>451</v>
      </c>
    </row>
    <row r="27" spans="1:8">
      <c r="A27" s="5">
        <f t="shared" si="6"/>
        <v>23</v>
      </c>
      <c r="B27" s="206">
        <v>63800</v>
      </c>
      <c r="C27" s="6">
        <f t="shared" si="0"/>
        <v>898</v>
      </c>
      <c r="D27" s="7">
        <f t="shared" si="7"/>
        <v>1796</v>
      </c>
      <c r="E27" s="6">
        <f t="shared" si="2"/>
        <v>2694</v>
      </c>
      <c r="F27" s="13">
        <f t="shared" si="3"/>
        <v>3592</v>
      </c>
      <c r="G27" s="207">
        <f t="shared" si="4"/>
        <v>2837</v>
      </c>
      <c r="H27" s="208">
        <f t="shared" si="5"/>
        <v>473</v>
      </c>
    </row>
    <row r="28" spans="1:8">
      <c r="A28" s="5">
        <f t="shared" si="6"/>
        <v>24</v>
      </c>
      <c r="B28" s="206">
        <v>66800</v>
      </c>
      <c r="C28" s="6">
        <f t="shared" si="0"/>
        <v>940</v>
      </c>
      <c r="D28" s="7">
        <f t="shared" si="7"/>
        <v>1880</v>
      </c>
      <c r="E28" s="6">
        <f t="shared" si="2"/>
        <v>2820</v>
      </c>
      <c r="F28" s="13">
        <f t="shared" si="3"/>
        <v>3760</v>
      </c>
      <c r="G28" s="207">
        <f t="shared" si="4"/>
        <v>2970</v>
      </c>
      <c r="H28" s="208">
        <f t="shared" si="5"/>
        <v>495</v>
      </c>
    </row>
    <row r="29" spans="1:8">
      <c r="A29" s="5">
        <f t="shared" si="6"/>
        <v>25</v>
      </c>
      <c r="B29" s="206">
        <v>69800</v>
      </c>
      <c r="C29" s="6">
        <f t="shared" si="0"/>
        <v>982</v>
      </c>
      <c r="D29" s="7">
        <f t="shared" si="7"/>
        <v>1964</v>
      </c>
      <c r="E29" s="6">
        <f t="shared" si="2"/>
        <v>2946</v>
      </c>
      <c r="F29" s="13">
        <f t="shared" si="3"/>
        <v>3928</v>
      </c>
      <c r="G29" s="207">
        <f t="shared" si="4"/>
        <v>3103</v>
      </c>
      <c r="H29" s="208">
        <f t="shared" si="5"/>
        <v>517</v>
      </c>
    </row>
    <row r="30" spans="1:8">
      <c r="A30" s="8">
        <f t="shared" si="6"/>
        <v>26</v>
      </c>
      <c r="B30" s="9">
        <v>72800</v>
      </c>
      <c r="C30" s="10">
        <f t="shared" si="0"/>
        <v>1024</v>
      </c>
      <c r="D30" s="11">
        <f t="shared" si="7"/>
        <v>2048</v>
      </c>
      <c r="E30" s="10">
        <f t="shared" si="2"/>
        <v>3072</v>
      </c>
      <c r="F30" s="212">
        <f t="shared" si="3"/>
        <v>4096</v>
      </c>
      <c r="G30" s="207">
        <f t="shared" si="4"/>
        <v>3237</v>
      </c>
      <c r="H30" s="208">
        <f t="shared" si="5"/>
        <v>539</v>
      </c>
    </row>
    <row r="31" spans="1:8">
      <c r="A31" s="5">
        <f t="shared" si="6"/>
        <v>27</v>
      </c>
      <c r="B31" s="14">
        <v>76500</v>
      </c>
      <c r="C31" s="6">
        <f>+ROUND(B31*0.0469*0.3,0)</f>
        <v>1076</v>
      </c>
      <c r="D31" s="7">
        <f t="shared" si="7"/>
        <v>2152</v>
      </c>
      <c r="E31" s="7">
        <f t="shared" si="2"/>
        <v>3228</v>
      </c>
      <c r="F31" s="229">
        <f t="shared" si="3"/>
        <v>4304</v>
      </c>
      <c r="G31" s="210">
        <f t="shared" si="4"/>
        <v>3401</v>
      </c>
      <c r="H31" s="211">
        <f t="shared" si="5"/>
        <v>567</v>
      </c>
    </row>
    <row r="32" spans="1:8">
      <c r="A32" s="5">
        <f t="shared" si="6"/>
        <v>28</v>
      </c>
      <c r="B32" s="14">
        <v>80200</v>
      </c>
      <c r="C32" s="6">
        <f t="shared" si="0"/>
        <v>1128</v>
      </c>
      <c r="D32" s="7">
        <f t="shared" si="7"/>
        <v>2256</v>
      </c>
      <c r="E32" s="7">
        <f t="shared" si="2"/>
        <v>3384</v>
      </c>
      <c r="F32" s="229">
        <f t="shared" si="3"/>
        <v>4512</v>
      </c>
      <c r="G32" s="207">
        <f t="shared" si="4"/>
        <v>3566</v>
      </c>
      <c r="H32" s="208">
        <f t="shared" si="5"/>
        <v>594</v>
      </c>
    </row>
    <row r="33" spans="1:8">
      <c r="A33" s="5">
        <f t="shared" si="6"/>
        <v>29</v>
      </c>
      <c r="B33" s="206">
        <v>83900</v>
      </c>
      <c r="C33" s="6">
        <f t="shared" si="0"/>
        <v>1180</v>
      </c>
      <c r="D33" s="7">
        <f t="shared" si="7"/>
        <v>2360</v>
      </c>
      <c r="E33" s="7">
        <f t="shared" si="2"/>
        <v>3540</v>
      </c>
      <c r="F33" s="229">
        <f t="shared" si="3"/>
        <v>4720</v>
      </c>
      <c r="G33" s="207">
        <f t="shared" si="4"/>
        <v>3730</v>
      </c>
      <c r="H33" s="208">
        <f t="shared" si="5"/>
        <v>622</v>
      </c>
    </row>
    <row r="34" spans="1:8">
      <c r="A34" s="8">
        <f t="shared" si="6"/>
        <v>30</v>
      </c>
      <c r="B34" s="9">
        <v>87600</v>
      </c>
      <c r="C34" s="10">
        <f t="shared" si="0"/>
        <v>1233</v>
      </c>
      <c r="D34" s="11">
        <f t="shared" si="7"/>
        <v>2466</v>
      </c>
      <c r="E34" s="11">
        <f t="shared" si="2"/>
        <v>3699</v>
      </c>
      <c r="F34" s="209">
        <f t="shared" si="3"/>
        <v>4932</v>
      </c>
      <c r="G34" s="207">
        <f t="shared" si="4"/>
        <v>3895</v>
      </c>
      <c r="H34" s="208">
        <f t="shared" si="5"/>
        <v>649</v>
      </c>
    </row>
    <row r="35" spans="1:8">
      <c r="A35" s="5">
        <f t="shared" si="6"/>
        <v>31</v>
      </c>
      <c r="B35" s="206">
        <v>92100</v>
      </c>
      <c r="C35" s="6">
        <f>+ROUND(B35*0.0469*0.3,0)</f>
        <v>1296</v>
      </c>
      <c r="D35" s="7">
        <f t="shared" si="7"/>
        <v>2592</v>
      </c>
      <c r="E35" s="6">
        <f t="shared" si="2"/>
        <v>3888</v>
      </c>
      <c r="F35" s="13">
        <f t="shared" si="3"/>
        <v>5184</v>
      </c>
      <c r="G35" s="210">
        <f t="shared" si="4"/>
        <v>4095</v>
      </c>
      <c r="H35" s="211">
        <f t="shared" si="5"/>
        <v>682</v>
      </c>
    </row>
    <row r="36" spans="1:8">
      <c r="A36" s="5">
        <f t="shared" si="6"/>
        <v>32</v>
      </c>
      <c r="B36" s="206">
        <v>96600</v>
      </c>
      <c r="C36" s="6">
        <f t="shared" si="0"/>
        <v>1359</v>
      </c>
      <c r="D36" s="7">
        <f t="shared" si="7"/>
        <v>2718</v>
      </c>
      <c r="E36" s="6">
        <f t="shared" si="2"/>
        <v>4077</v>
      </c>
      <c r="F36" s="13">
        <f t="shared" si="3"/>
        <v>5436</v>
      </c>
      <c r="G36" s="207">
        <f t="shared" si="4"/>
        <v>4295</v>
      </c>
      <c r="H36" s="208">
        <f t="shared" si="5"/>
        <v>716</v>
      </c>
    </row>
    <row r="37" spans="1:8">
      <c r="A37" s="5">
        <f t="shared" si="6"/>
        <v>33</v>
      </c>
      <c r="B37" s="206">
        <v>101100</v>
      </c>
      <c r="C37" s="6">
        <f t="shared" si="0"/>
        <v>1422</v>
      </c>
      <c r="D37" s="7">
        <f t="shared" si="7"/>
        <v>2844</v>
      </c>
      <c r="E37" s="6">
        <f t="shared" si="2"/>
        <v>4266</v>
      </c>
      <c r="F37" s="13">
        <f t="shared" si="3"/>
        <v>5688</v>
      </c>
      <c r="G37" s="207">
        <f t="shared" si="4"/>
        <v>4495</v>
      </c>
      <c r="H37" s="208">
        <f t="shared" si="5"/>
        <v>749</v>
      </c>
    </row>
    <row r="38" spans="1:8">
      <c r="A38" s="5">
        <f t="shared" si="6"/>
        <v>34</v>
      </c>
      <c r="B38" s="206">
        <v>105600</v>
      </c>
      <c r="C38" s="6">
        <f t="shared" si="0"/>
        <v>1486</v>
      </c>
      <c r="D38" s="7">
        <f t="shared" si="7"/>
        <v>2972</v>
      </c>
      <c r="E38" s="6">
        <f t="shared" si="2"/>
        <v>4458</v>
      </c>
      <c r="F38" s="13">
        <f t="shared" si="3"/>
        <v>5944</v>
      </c>
      <c r="G38" s="207">
        <f t="shared" si="4"/>
        <v>4695</v>
      </c>
      <c r="H38" s="208">
        <f t="shared" si="5"/>
        <v>783</v>
      </c>
    </row>
    <row r="39" spans="1:8">
      <c r="A39" s="8">
        <f t="shared" si="6"/>
        <v>35</v>
      </c>
      <c r="B39" s="9">
        <v>110100</v>
      </c>
      <c r="C39" s="10">
        <f t="shared" si="0"/>
        <v>1549</v>
      </c>
      <c r="D39" s="11">
        <f t="shared" si="7"/>
        <v>3098</v>
      </c>
      <c r="E39" s="10">
        <f t="shared" si="2"/>
        <v>4647</v>
      </c>
      <c r="F39" s="212">
        <f t="shared" si="3"/>
        <v>6196</v>
      </c>
      <c r="G39" s="207">
        <f t="shared" si="4"/>
        <v>4895</v>
      </c>
      <c r="H39" s="208">
        <f t="shared" si="5"/>
        <v>816</v>
      </c>
    </row>
    <row r="40" spans="1:8">
      <c r="A40" s="5">
        <f t="shared" si="6"/>
        <v>36</v>
      </c>
      <c r="B40" s="14">
        <v>115500</v>
      </c>
      <c r="C40" s="6">
        <f>+ROUND(B40*0.0469*0.3,0)</f>
        <v>1625</v>
      </c>
      <c r="D40" s="7">
        <f t="shared" si="7"/>
        <v>3250</v>
      </c>
      <c r="E40" s="7">
        <f t="shared" si="2"/>
        <v>4875</v>
      </c>
      <c r="F40" s="229">
        <f t="shared" si="3"/>
        <v>6500</v>
      </c>
      <c r="G40" s="210">
        <f t="shared" si="4"/>
        <v>5135</v>
      </c>
      <c r="H40" s="211">
        <f t="shared" si="5"/>
        <v>856</v>
      </c>
    </row>
    <row r="41" spans="1:8">
      <c r="A41" s="5">
        <f t="shared" si="6"/>
        <v>37</v>
      </c>
      <c r="B41" s="14">
        <v>120900</v>
      </c>
      <c r="C41" s="6">
        <f t="shared" si="0"/>
        <v>1701</v>
      </c>
      <c r="D41" s="7">
        <f t="shared" si="7"/>
        <v>3402</v>
      </c>
      <c r="E41" s="7">
        <f t="shared" si="2"/>
        <v>5103</v>
      </c>
      <c r="F41" s="229">
        <f t="shared" si="3"/>
        <v>6804</v>
      </c>
      <c r="G41" s="207">
        <f t="shared" si="4"/>
        <v>5375</v>
      </c>
      <c r="H41" s="208">
        <f t="shared" si="5"/>
        <v>896</v>
      </c>
    </row>
    <row r="42" spans="1:8">
      <c r="A42" s="5">
        <f t="shared" si="6"/>
        <v>38</v>
      </c>
      <c r="B42" s="206">
        <v>126300</v>
      </c>
      <c r="C42" s="6">
        <f t="shared" si="0"/>
        <v>1777</v>
      </c>
      <c r="D42" s="7">
        <f t="shared" si="7"/>
        <v>3554</v>
      </c>
      <c r="E42" s="7">
        <f t="shared" si="2"/>
        <v>5331</v>
      </c>
      <c r="F42" s="229">
        <f t="shared" si="3"/>
        <v>7108</v>
      </c>
      <c r="G42" s="207">
        <f t="shared" si="4"/>
        <v>5615</v>
      </c>
      <c r="H42" s="208">
        <f t="shared" si="5"/>
        <v>936</v>
      </c>
    </row>
    <row r="43" spans="1:8">
      <c r="A43" s="5">
        <f>+A42+1</f>
        <v>39</v>
      </c>
      <c r="B43" s="206">
        <v>131700</v>
      </c>
      <c r="C43" s="6">
        <f t="shared" si="0"/>
        <v>1853</v>
      </c>
      <c r="D43" s="7">
        <f t="shared" si="7"/>
        <v>3706</v>
      </c>
      <c r="E43" s="7">
        <f t="shared" si="2"/>
        <v>5559</v>
      </c>
      <c r="F43" s="229">
        <f t="shared" si="3"/>
        <v>7412</v>
      </c>
      <c r="G43" s="207">
        <f t="shared" si="4"/>
        <v>5856</v>
      </c>
      <c r="H43" s="208">
        <f t="shared" si="5"/>
        <v>976</v>
      </c>
    </row>
    <row r="44" spans="1:8">
      <c r="A44" s="5">
        <f t="shared" si="6"/>
        <v>40</v>
      </c>
      <c r="B44" s="14">
        <v>137100</v>
      </c>
      <c r="C44" s="6">
        <f t="shared" si="0"/>
        <v>1929</v>
      </c>
      <c r="D44" s="7">
        <f t="shared" si="7"/>
        <v>3858</v>
      </c>
      <c r="E44" s="7">
        <f t="shared" si="2"/>
        <v>5787</v>
      </c>
      <c r="F44" s="229">
        <f t="shared" si="3"/>
        <v>7716</v>
      </c>
      <c r="G44" s="207">
        <f t="shared" si="4"/>
        <v>6096</v>
      </c>
      <c r="H44" s="208">
        <f t="shared" si="5"/>
        <v>1016</v>
      </c>
    </row>
    <row r="45" spans="1:8">
      <c r="A45" s="5">
        <f t="shared" si="6"/>
        <v>41</v>
      </c>
      <c r="B45" s="14">
        <v>142500</v>
      </c>
      <c r="C45" s="6">
        <f>+ROUND(B45*0.0469*0.3,0)</f>
        <v>2005</v>
      </c>
      <c r="D45" s="7">
        <f t="shared" si="7"/>
        <v>4010</v>
      </c>
      <c r="E45" s="7">
        <f t="shared" si="2"/>
        <v>6015</v>
      </c>
      <c r="F45" s="229">
        <f t="shared" si="3"/>
        <v>8020</v>
      </c>
      <c r="G45" s="207">
        <f t="shared" si="4"/>
        <v>6336</v>
      </c>
      <c r="H45" s="208">
        <f t="shared" si="5"/>
        <v>1056</v>
      </c>
    </row>
    <row r="46" spans="1:8">
      <c r="A46" s="5">
        <f t="shared" si="6"/>
        <v>42</v>
      </c>
      <c r="B46" s="206">
        <v>147900</v>
      </c>
      <c r="C46" s="6">
        <f t="shared" si="0"/>
        <v>2081</v>
      </c>
      <c r="D46" s="7">
        <f t="shared" si="7"/>
        <v>4162</v>
      </c>
      <c r="E46" s="7">
        <f t="shared" si="2"/>
        <v>6243</v>
      </c>
      <c r="F46" s="229">
        <f t="shared" si="3"/>
        <v>8324</v>
      </c>
      <c r="G46" s="207">
        <f t="shared" si="4"/>
        <v>6576</v>
      </c>
      <c r="H46" s="208">
        <f t="shared" si="5"/>
        <v>1096</v>
      </c>
    </row>
    <row r="47" spans="1:8">
      <c r="A47" s="8">
        <f>+A46+1</f>
        <v>43</v>
      </c>
      <c r="B47" s="9">
        <v>150000</v>
      </c>
      <c r="C47" s="10">
        <f t="shared" si="0"/>
        <v>2111</v>
      </c>
      <c r="D47" s="11">
        <f t="shared" si="7"/>
        <v>4222</v>
      </c>
      <c r="E47" s="11">
        <f t="shared" si="2"/>
        <v>6333</v>
      </c>
      <c r="F47" s="209">
        <f t="shared" si="3"/>
        <v>8444</v>
      </c>
      <c r="G47" s="203">
        <f t="shared" si="4"/>
        <v>6669</v>
      </c>
      <c r="H47" s="204">
        <f t="shared" si="5"/>
        <v>1112</v>
      </c>
    </row>
    <row r="48" spans="1:8">
      <c r="A48" s="5">
        <f t="shared" si="6"/>
        <v>44</v>
      </c>
      <c r="B48" s="14">
        <v>156400</v>
      </c>
      <c r="C48" s="6">
        <f>+ROUND(B48*0.0469*0.3,0)</f>
        <v>2201</v>
      </c>
      <c r="D48" s="7">
        <f t="shared" si="7"/>
        <v>4402</v>
      </c>
      <c r="E48" s="7">
        <f t="shared" si="2"/>
        <v>6603</v>
      </c>
      <c r="F48" s="229">
        <f t="shared" si="3"/>
        <v>8804</v>
      </c>
      <c r="G48" s="210">
        <f t="shared" si="4"/>
        <v>6954</v>
      </c>
      <c r="H48" s="211">
        <f t="shared" si="5"/>
        <v>1159</v>
      </c>
    </row>
    <row r="49" spans="1:9">
      <c r="A49" s="5">
        <f t="shared" si="6"/>
        <v>45</v>
      </c>
      <c r="B49" s="14">
        <v>162800</v>
      </c>
      <c r="C49" s="6">
        <f t="shared" si="0"/>
        <v>2291</v>
      </c>
      <c r="D49" s="7">
        <f t="shared" si="7"/>
        <v>4582</v>
      </c>
      <c r="E49" s="7">
        <f t="shared" si="2"/>
        <v>6873</v>
      </c>
      <c r="F49" s="229">
        <f t="shared" si="3"/>
        <v>9164</v>
      </c>
      <c r="G49" s="207">
        <f t="shared" si="4"/>
        <v>7238</v>
      </c>
      <c r="H49" s="208">
        <f t="shared" si="5"/>
        <v>1206</v>
      </c>
    </row>
    <row r="50" spans="1:9">
      <c r="A50" s="5">
        <f t="shared" si="6"/>
        <v>46</v>
      </c>
      <c r="B50" s="206">
        <v>169200</v>
      </c>
      <c r="C50" s="6">
        <f t="shared" si="0"/>
        <v>2381</v>
      </c>
      <c r="D50" s="7">
        <f t="shared" si="7"/>
        <v>4762</v>
      </c>
      <c r="E50" s="7">
        <f t="shared" si="2"/>
        <v>7143</v>
      </c>
      <c r="F50" s="229">
        <f t="shared" si="3"/>
        <v>9524</v>
      </c>
      <c r="G50" s="207">
        <f t="shared" si="4"/>
        <v>7523</v>
      </c>
      <c r="H50" s="208">
        <f t="shared" si="5"/>
        <v>1254</v>
      </c>
    </row>
    <row r="51" spans="1:9">
      <c r="A51" s="5">
        <f>+A50+1</f>
        <v>47</v>
      </c>
      <c r="B51" s="206">
        <v>175600</v>
      </c>
      <c r="C51" s="6">
        <f t="shared" si="0"/>
        <v>2471</v>
      </c>
      <c r="D51" s="7">
        <f t="shared" si="7"/>
        <v>4942</v>
      </c>
      <c r="E51" s="7">
        <f t="shared" si="2"/>
        <v>7413</v>
      </c>
      <c r="F51" s="229">
        <f t="shared" si="3"/>
        <v>9884</v>
      </c>
      <c r="G51" s="207">
        <f t="shared" si="4"/>
        <v>7807</v>
      </c>
      <c r="H51" s="208">
        <f t="shared" si="5"/>
        <v>1301</v>
      </c>
    </row>
    <row r="52" spans="1:9" ht="17.5" thickBot="1">
      <c r="A52" s="15">
        <f t="shared" si="6"/>
        <v>48</v>
      </c>
      <c r="B52" s="213">
        <v>182000</v>
      </c>
      <c r="C52" s="16">
        <f t="shared" si="0"/>
        <v>2561</v>
      </c>
      <c r="D52" s="17">
        <f t="shared" si="7"/>
        <v>5122</v>
      </c>
      <c r="E52" s="17">
        <f t="shared" si="2"/>
        <v>7683</v>
      </c>
      <c r="F52" s="214">
        <f t="shared" si="3"/>
        <v>10244</v>
      </c>
      <c r="G52" s="215">
        <f t="shared" si="4"/>
        <v>8092</v>
      </c>
      <c r="H52" s="216">
        <f t="shared" si="5"/>
        <v>1349</v>
      </c>
    </row>
    <row r="53" spans="1:9" s="219" customFormat="1" ht="15" customHeight="1">
      <c r="A53" s="217" t="s">
        <v>438</v>
      </c>
      <c r="B53" s="217"/>
      <c r="C53" s="217"/>
      <c r="D53" s="217"/>
      <c r="E53" s="217"/>
      <c r="F53" s="217"/>
      <c r="G53" s="217"/>
      <c r="H53" s="218" t="s">
        <v>179</v>
      </c>
    </row>
    <row r="54" spans="1:9" s="219" customFormat="1" ht="15" customHeight="1">
      <c r="A54" s="217"/>
      <c r="B54" s="217"/>
      <c r="C54" s="217"/>
      <c r="D54" s="217"/>
      <c r="E54" s="217"/>
      <c r="F54" s="217"/>
      <c r="G54" s="217"/>
      <c r="H54" s="218"/>
    </row>
    <row r="55" spans="1:9" s="219" customFormat="1" ht="16.5" customHeight="1">
      <c r="A55" s="497" t="s">
        <v>439</v>
      </c>
      <c r="B55" s="497"/>
      <c r="C55" s="497"/>
      <c r="D55" s="497"/>
      <c r="E55" s="497"/>
      <c r="F55" s="497"/>
      <c r="G55" s="217"/>
      <c r="H55" s="218"/>
    </row>
    <row r="56" spans="1:9" s="221" customFormat="1" ht="34.5" customHeight="1">
      <c r="A56" s="498" t="s">
        <v>440</v>
      </c>
      <c r="B56" s="498"/>
      <c r="C56" s="498"/>
      <c r="D56" s="498"/>
      <c r="E56" s="498"/>
      <c r="F56" s="498"/>
      <c r="G56" s="498"/>
      <c r="H56" s="220"/>
    </row>
    <row r="57" spans="1:9" s="219" customFormat="1" ht="16.5" customHeight="1">
      <c r="A57" s="499" t="s">
        <v>441</v>
      </c>
      <c r="B57" s="499"/>
      <c r="C57" s="499"/>
      <c r="D57" s="499"/>
      <c r="E57" s="499"/>
      <c r="F57" s="20"/>
      <c r="G57" s="20"/>
      <c r="H57" s="20"/>
      <c r="I57" s="20"/>
    </row>
    <row r="58" spans="1:9" s="219" customFormat="1" ht="16.5" customHeight="1">
      <c r="A58" s="499"/>
      <c r="B58" s="499"/>
      <c r="C58" s="499"/>
      <c r="D58" s="499"/>
      <c r="E58" s="499"/>
      <c r="F58" s="499"/>
      <c r="G58" s="20"/>
      <c r="H58" s="20"/>
    </row>
    <row r="59" spans="1:9">
      <c r="A59" s="20"/>
      <c r="B59" s="20"/>
      <c r="C59" s="20"/>
      <c r="D59" s="20"/>
      <c r="E59" s="20"/>
      <c r="F59" s="20"/>
      <c r="G59" s="20"/>
    </row>
    <row r="60" spans="1:9">
      <c r="A60" s="20"/>
      <c r="B60" s="20"/>
      <c r="C60" s="20"/>
      <c r="D60" s="20"/>
      <c r="E60" s="20"/>
      <c r="F60" s="20"/>
      <c r="G60" s="20"/>
    </row>
  </sheetData>
  <mergeCells count="9">
    <mergeCell ref="H3:H4"/>
    <mergeCell ref="A55:F55"/>
    <mergeCell ref="A56:G56"/>
    <mergeCell ref="A57:E57"/>
    <mergeCell ref="A58:F58"/>
    <mergeCell ref="A3:A4"/>
    <mergeCell ref="B3:B4"/>
    <mergeCell ref="C3:F3"/>
    <mergeCell ref="G3:G4"/>
  </mergeCells>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002060"/>
  </sheetPr>
  <dimension ref="A1:I38"/>
  <sheetViews>
    <sheetView workbookViewId="0">
      <selection sqref="A1:XFD1048576"/>
    </sheetView>
  </sheetViews>
  <sheetFormatPr defaultRowHeight="17"/>
  <cols>
    <col min="2" max="2" width="6.81640625" customWidth="1"/>
    <col min="3" max="3" width="21" customWidth="1"/>
    <col min="4" max="4" width="13" customWidth="1"/>
    <col min="6" max="6" width="7.6328125" customWidth="1"/>
    <col min="7" max="7" width="26.90625" customWidth="1"/>
    <col min="8" max="8" width="11.54296875" customWidth="1"/>
  </cols>
  <sheetData>
    <row r="1" spans="1:9" ht="27.5">
      <c r="A1" s="487" t="s">
        <v>436</v>
      </c>
      <c r="B1" s="487"/>
      <c r="C1" s="487"/>
      <c r="D1" s="487"/>
      <c r="E1" s="487"/>
      <c r="F1" s="487"/>
      <c r="G1" s="487"/>
      <c r="H1" s="487"/>
    </row>
    <row r="2" spans="1:9" ht="17.5" thickBot="1">
      <c r="A2" s="90" t="s">
        <v>189</v>
      </c>
    </row>
    <row r="3" spans="1:9" ht="18" thickTop="1" thickBot="1">
      <c r="A3" s="82" t="s">
        <v>0</v>
      </c>
      <c r="B3" s="83" t="s">
        <v>1</v>
      </c>
      <c r="C3" s="83" t="s">
        <v>2</v>
      </c>
      <c r="D3" s="84" t="s">
        <v>3</v>
      </c>
      <c r="E3" s="83" t="s">
        <v>0</v>
      </c>
      <c r="F3" s="83" t="s">
        <v>1</v>
      </c>
      <c r="G3" s="83" t="s">
        <v>2</v>
      </c>
      <c r="H3" s="85" t="s">
        <v>3</v>
      </c>
      <c r="I3" s="86"/>
    </row>
    <row r="4" spans="1:9" ht="17.5" thickBot="1">
      <c r="A4" s="166" t="s">
        <v>190</v>
      </c>
      <c r="B4" s="167">
        <v>1</v>
      </c>
      <c r="C4" s="167" t="s">
        <v>67</v>
      </c>
      <c r="D4" s="168" t="s">
        <v>191</v>
      </c>
      <c r="E4" s="167" t="s">
        <v>68</v>
      </c>
      <c r="F4" s="167">
        <v>35</v>
      </c>
      <c r="G4" s="167" t="s">
        <v>69</v>
      </c>
      <c r="H4" s="169" t="s">
        <v>192</v>
      </c>
      <c r="I4" s="86"/>
    </row>
    <row r="5" spans="1:9" ht="17.5" thickBot="1">
      <c r="A5" s="170"/>
      <c r="B5" s="167">
        <v>2</v>
      </c>
      <c r="C5" s="167" t="s">
        <v>70</v>
      </c>
      <c r="D5" s="168" t="s">
        <v>193</v>
      </c>
      <c r="E5" s="167"/>
      <c r="F5" s="167">
        <v>36</v>
      </c>
      <c r="G5" s="167" t="s">
        <v>71</v>
      </c>
      <c r="H5" s="169" t="s">
        <v>194</v>
      </c>
      <c r="I5" s="86"/>
    </row>
    <row r="6" spans="1:9" ht="17.5" thickBot="1">
      <c r="A6" s="170"/>
      <c r="B6" s="167">
        <v>3</v>
      </c>
      <c r="C6" s="167" t="s">
        <v>72</v>
      </c>
      <c r="D6" s="168" t="s">
        <v>195</v>
      </c>
      <c r="E6" s="171"/>
      <c r="F6" s="167">
        <v>37</v>
      </c>
      <c r="G6" s="167" t="s">
        <v>73</v>
      </c>
      <c r="H6" s="169" t="s">
        <v>196</v>
      </c>
      <c r="I6" s="86"/>
    </row>
    <row r="7" spans="1:9" ht="17.5" thickBot="1">
      <c r="A7" s="170"/>
      <c r="B7" s="167">
        <v>4</v>
      </c>
      <c r="C7" s="167" t="s">
        <v>74</v>
      </c>
      <c r="D7" s="168" t="s">
        <v>197</v>
      </c>
      <c r="E7" s="171"/>
      <c r="F7" s="167">
        <v>38</v>
      </c>
      <c r="G7" s="167" t="s">
        <v>75</v>
      </c>
      <c r="H7" s="169" t="s">
        <v>198</v>
      </c>
      <c r="I7" s="86"/>
    </row>
    <row r="8" spans="1:9" ht="17.5" thickBot="1">
      <c r="A8" s="170"/>
      <c r="B8" s="167">
        <v>5</v>
      </c>
      <c r="C8" s="167" t="s">
        <v>76</v>
      </c>
      <c r="D8" s="168" t="s">
        <v>199</v>
      </c>
      <c r="E8" s="171"/>
      <c r="F8" s="167">
        <v>39</v>
      </c>
      <c r="G8" s="167" t="s">
        <v>77</v>
      </c>
      <c r="H8" s="169" t="s">
        <v>200</v>
      </c>
      <c r="I8" s="86"/>
    </row>
    <row r="9" spans="1:9" ht="17.5" thickBot="1">
      <c r="A9" s="166" t="s">
        <v>201</v>
      </c>
      <c r="B9" s="167">
        <v>6</v>
      </c>
      <c r="C9" s="167" t="s">
        <v>78</v>
      </c>
      <c r="D9" s="168" t="s">
        <v>202</v>
      </c>
      <c r="E9" s="167" t="s">
        <v>79</v>
      </c>
      <c r="F9" s="167">
        <v>40</v>
      </c>
      <c r="G9" s="167" t="s">
        <v>80</v>
      </c>
      <c r="H9" s="169" t="s">
        <v>203</v>
      </c>
      <c r="I9" s="86"/>
    </row>
    <row r="10" spans="1:9" ht="17.5" thickBot="1">
      <c r="A10" s="170"/>
      <c r="B10" s="167">
        <v>7</v>
      </c>
      <c r="C10" s="167" t="s">
        <v>81</v>
      </c>
      <c r="D10" s="168" t="s">
        <v>204</v>
      </c>
      <c r="E10" s="167"/>
      <c r="F10" s="167">
        <v>41</v>
      </c>
      <c r="G10" s="167" t="s">
        <v>82</v>
      </c>
      <c r="H10" s="169" t="s">
        <v>205</v>
      </c>
      <c r="I10" s="86"/>
    </row>
    <row r="11" spans="1:9" ht="17.5" thickBot="1">
      <c r="A11" s="170"/>
      <c r="B11" s="167">
        <v>8</v>
      </c>
      <c r="C11" s="167" t="s">
        <v>206</v>
      </c>
      <c r="D11" s="168" t="s">
        <v>207</v>
      </c>
      <c r="E11" s="171"/>
      <c r="F11" s="167">
        <v>42</v>
      </c>
      <c r="G11" s="167" t="s">
        <v>83</v>
      </c>
      <c r="H11" s="169" t="s">
        <v>208</v>
      </c>
      <c r="I11" s="86"/>
    </row>
    <row r="12" spans="1:9" ht="17.5" thickBot="1">
      <c r="A12" s="170"/>
      <c r="B12" s="167">
        <v>9</v>
      </c>
      <c r="C12" s="167" t="s">
        <v>4</v>
      </c>
      <c r="D12" s="168" t="s">
        <v>5</v>
      </c>
      <c r="E12" s="171"/>
      <c r="F12" s="167">
        <v>43</v>
      </c>
      <c r="G12" s="167" t="s">
        <v>84</v>
      </c>
      <c r="H12" s="169" t="s">
        <v>209</v>
      </c>
      <c r="I12" s="86"/>
    </row>
    <row r="13" spans="1:9" ht="17.5" thickBot="1">
      <c r="A13" s="166"/>
      <c r="B13" s="167">
        <v>10</v>
      </c>
      <c r="C13" s="167" t="s">
        <v>85</v>
      </c>
      <c r="D13" s="168" t="s">
        <v>210</v>
      </c>
      <c r="E13" s="171"/>
      <c r="F13" s="167">
        <v>44</v>
      </c>
      <c r="G13" s="167" t="s">
        <v>86</v>
      </c>
      <c r="H13" s="169" t="s">
        <v>211</v>
      </c>
      <c r="I13" s="86"/>
    </row>
    <row r="14" spans="1:9" ht="17.5" thickBot="1">
      <c r="A14" s="166" t="s">
        <v>87</v>
      </c>
      <c r="B14" s="167">
        <v>11</v>
      </c>
      <c r="C14" s="167" t="s">
        <v>88</v>
      </c>
      <c r="D14" s="168" t="s">
        <v>212</v>
      </c>
      <c r="E14" s="167" t="s">
        <v>89</v>
      </c>
      <c r="F14" s="167">
        <v>45</v>
      </c>
      <c r="G14" s="167" t="s">
        <v>90</v>
      </c>
      <c r="H14" s="169" t="s">
        <v>213</v>
      </c>
      <c r="I14" s="86"/>
    </row>
    <row r="15" spans="1:9" ht="17.5" thickBot="1">
      <c r="A15" s="166"/>
      <c r="B15" s="167">
        <v>12</v>
      </c>
      <c r="C15" s="167" t="s">
        <v>91</v>
      </c>
      <c r="D15" s="168" t="s">
        <v>214</v>
      </c>
      <c r="E15" s="167"/>
      <c r="F15" s="167">
        <v>46</v>
      </c>
      <c r="G15" s="167" t="s">
        <v>92</v>
      </c>
      <c r="H15" s="169" t="s">
        <v>215</v>
      </c>
      <c r="I15" s="86"/>
    </row>
    <row r="16" spans="1:9" ht="17.5" thickBot="1">
      <c r="A16" s="166"/>
      <c r="B16" s="167">
        <v>13</v>
      </c>
      <c r="C16" s="167" t="s">
        <v>6</v>
      </c>
      <c r="D16" s="168" t="s">
        <v>7</v>
      </c>
      <c r="E16" s="171"/>
      <c r="F16" s="167">
        <v>47</v>
      </c>
      <c r="G16" s="167" t="s">
        <v>93</v>
      </c>
      <c r="H16" s="169" t="s">
        <v>216</v>
      </c>
      <c r="I16" s="86"/>
    </row>
    <row r="17" spans="1:9" ht="17.5" thickBot="1">
      <c r="A17" s="170"/>
      <c r="B17" s="167">
        <v>14</v>
      </c>
      <c r="C17" s="167" t="s">
        <v>94</v>
      </c>
      <c r="D17" s="168" t="s">
        <v>217</v>
      </c>
      <c r="E17" s="171"/>
      <c r="F17" s="167">
        <v>48</v>
      </c>
      <c r="G17" s="167" t="s">
        <v>95</v>
      </c>
      <c r="H17" s="169" t="s">
        <v>218</v>
      </c>
      <c r="I17" s="86"/>
    </row>
    <row r="18" spans="1:9" ht="17.5" thickBot="1">
      <c r="A18" s="170"/>
      <c r="B18" s="167">
        <v>15</v>
      </c>
      <c r="C18" s="167" t="s">
        <v>96</v>
      </c>
      <c r="D18" s="168" t="s">
        <v>219</v>
      </c>
      <c r="E18" s="167" t="s">
        <v>8</v>
      </c>
      <c r="F18" s="167">
        <v>49</v>
      </c>
      <c r="G18" s="167" t="s">
        <v>97</v>
      </c>
      <c r="H18" s="169" t="s">
        <v>220</v>
      </c>
      <c r="I18" s="86"/>
    </row>
    <row r="19" spans="1:9" ht="17.5" thickBot="1">
      <c r="A19" s="170"/>
      <c r="B19" s="167">
        <v>16</v>
      </c>
      <c r="C19" s="167" t="s">
        <v>98</v>
      </c>
      <c r="D19" s="168" t="s">
        <v>221</v>
      </c>
      <c r="E19" s="167"/>
      <c r="F19" s="167">
        <v>50</v>
      </c>
      <c r="G19" s="167" t="s">
        <v>99</v>
      </c>
      <c r="H19" s="169" t="s">
        <v>222</v>
      </c>
      <c r="I19" s="86"/>
    </row>
    <row r="20" spans="1:9" ht="17.5" thickBot="1">
      <c r="A20" s="170"/>
      <c r="B20" s="167">
        <v>17</v>
      </c>
      <c r="C20" s="167" t="s">
        <v>100</v>
      </c>
      <c r="D20" s="168" t="s">
        <v>223</v>
      </c>
      <c r="E20" s="171"/>
      <c r="F20" s="167">
        <v>51</v>
      </c>
      <c r="G20" s="167" t="s">
        <v>224</v>
      </c>
      <c r="H20" s="169" t="s">
        <v>225</v>
      </c>
      <c r="I20" s="86"/>
    </row>
    <row r="21" spans="1:9" ht="17.5" thickBot="1">
      <c r="A21" s="170"/>
      <c r="B21" s="167">
        <v>18</v>
      </c>
      <c r="C21" s="167" t="s">
        <v>127</v>
      </c>
      <c r="D21" s="168" t="s">
        <v>226</v>
      </c>
      <c r="E21" s="171"/>
      <c r="F21" s="167">
        <v>52</v>
      </c>
      <c r="G21" s="167" t="s">
        <v>101</v>
      </c>
      <c r="H21" s="169" t="s">
        <v>227</v>
      </c>
      <c r="I21" s="86"/>
    </row>
    <row r="22" spans="1:9" ht="17.5" thickBot="1">
      <c r="A22" s="170"/>
      <c r="B22" s="167">
        <v>19</v>
      </c>
      <c r="C22" s="167" t="s">
        <v>228</v>
      </c>
      <c r="D22" s="168" t="s">
        <v>229</v>
      </c>
      <c r="E22" s="171"/>
      <c r="F22" s="167">
        <v>53</v>
      </c>
      <c r="G22" s="167" t="s">
        <v>102</v>
      </c>
      <c r="H22" s="169" t="s">
        <v>230</v>
      </c>
      <c r="I22" s="86"/>
    </row>
    <row r="23" spans="1:9" ht="17.5" thickBot="1">
      <c r="A23" s="166" t="s">
        <v>10</v>
      </c>
      <c r="B23" s="167">
        <v>20</v>
      </c>
      <c r="C23" s="167" t="s">
        <v>231</v>
      </c>
      <c r="D23" s="168" t="s">
        <v>232</v>
      </c>
      <c r="E23" s="167" t="s">
        <v>9</v>
      </c>
      <c r="F23" s="167">
        <v>54</v>
      </c>
      <c r="G23" s="167" t="s">
        <v>103</v>
      </c>
      <c r="H23" s="169" t="s">
        <v>233</v>
      </c>
      <c r="I23" s="86"/>
    </row>
    <row r="24" spans="1:9" ht="17.5" thickBot="1">
      <c r="A24" s="166"/>
      <c r="B24" s="167">
        <v>21</v>
      </c>
      <c r="C24" s="167" t="s">
        <v>104</v>
      </c>
      <c r="D24" s="168" t="s">
        <v>234</v>
      </c>
      <c r="E24" s="167"/>
      <c r="F24" s="167">
        <v>55</v>
      </c>
      <c r="G24" s="167" t="s">
        <v>105</v>
      </c>
      <c r="H24" s="169" t="s">
        <v>235</v>
      </c>
      <c r="I24" s="86"/>
    </row>
    <row r="25" spans="1:9" ht="17.5" thickBot="1">
      <c r="A25" s="166"/>
      <c r="B25" s="167">
        <v>22</v>
      </c>
      <c r="C25" s="167" t="s">
        <v>106</v>
      </c>
      <c r="D25" s="168" t="s">
        <v>236</v>
      </c>
      <c r="E25" s="171"/>
      <c r="F25" s="167">
        <v>56</v>
      </c>
      <c r="G25" s="167" t="s">
        <v>107</v>
      </c>
      <c r="H25" s="169" t="s">
        <v>237</v>
      </c>
      <c r="I25" s="86"/>
    </row>
    <row r="26" spans="1:9" ht="17.5" thickBot="1">
      <c r="A26" s="170"/>
      <c r="B26" s="167">
        <v>23</v>
      </c>
      <c r="C26" s="167" t="s">
        <v>108</v>
      </c>
      <c r="D26" s="168" t="s">
        <v>238</v>
      </c>
      <c r="E26" s="171"/>
      <c r="F26" s="167">
        <v>57</v>
      </c>
      <c r="G26" s="167" t="s">
        <v>109</v>
      </c>
      <c r="H26" s="169" t="s">
        <v>239</v>
      </c>
      <c r="I26" s="86"/>
    </row>
    <row r="27" spans="1:9" ht="17.5" thickBot="1">
      <c r="A27" s="170"/>
      <c r="B27" s="167">
        <v>24</v>
      </c>
      <c r="C27" s="167" t="s">
        <v>110</v>
      </c>
      <c r="D27" s="168" t="s">
        <v>240</v>
      </c>
      <c r="E27" s="171"/>
      <c r="F27" s="167">
        <v>58</v>
      </c>
      <c r="G27" s="87" t="s">
        <v>111</v>
      </c>
      <c r="H27" s="88" t="s">
        <v>241</v>
      </c>
      <c r="I27" s="86"/>
    </row>
    <row r="28" spans="1:9" ht="17.5" thickBot="1">
      <c r="A28" s="166" t="s">
        <v>11</v>
      </c>
      <c r="B28" s="167">
        <v>25</v>
      </c>
      <c r="C28" s="167" t="s">
        <v>112</v>
      </c>
      <c r="D28" s="168" t="s">
        <v>242</v>
      </c>
      <c r="E28" s="171"/>
      <c r="F28" s="87">
        <v>59</v>
      </c>
      <c r="G28" s="87" t="s">
        <v>113</v>
      </c>
      <c r="H28" s="88" t="s">
        <v>243</v>
      </c>
      <c r="I28" s="86"/>
    </row>
    <row r="29" spans="1:9" ht="17.5" thickBot="1">
      <c r="A29" s="166"/>
      <c r="B29" s="167">
        <v>26</v>
      </c>
      <c r="C29" s="167" t="s">
        <v>114</v>
      </c>
      <c r="D29" s="168" t="s">
        <v>244</v>
      </c>
      <c r="E29" s="171"/>
      <c r="F29" s="87">
        <v>60</v>
      </c>
      <c r="G29" s="87" t="s">
        <v>115</v>
      </c>
      <c r="H29" s="88" t="s">
        <v>245</v>
      </c>
      <c r="I29" s="86"/>
    </row>
    <row r="30" spans="1:9" ht="17.5" thickBot="1">
      <c r="A30" s="166"/>
      <c r="B30" s="167">
        <v>27</v>
      </c>
      <c r="C30" s="167" t="s">
        <v>116</v>
      </c>
      <c r="D30" s="168" t="s">
        <v>246</v>
      </c>
      <c r="E30" s="171"/>
      <c r="F30" s="87">
        <v>61</v>
      </c>
      <c r="G30" s="87" t="s">
        <v>117</v>
      </c>
      <c r="H30" s="88" t="s">
        <v>12</v>
      </c>
      <c r="I30" s="89"/>
    </row>
    <row r="31" spans="1:9" ht="17.5" thickBot="1">
      <c r="A31" s="166"/>
      <c r="B31" s="167">
        <v>28</v>
      </c>
      <c r="C31" s="167" t="s">
        <v>118</v>
      </c>
      <c r="D31" s="168" t="s">
        <v>247</v>
      </c>
      <c r="E31" s="514" t="s">
        <v>119</v>
      </c>
      <c r="F31" s="515"/>
      <c r="G31" s="515"/>
      <c r="H31" s="515"/>
      <c r="I31" s="516"/>
    </row>
    <row r="32" spans="1:9" ht="17.5" thickBot="1">
      <c r="A32" s="166"/>
      <c r="B32" s="167">
        <v>29</v>
      </c>
      <c r="C32" s="167" t="s">
        <v>121</v>
      </c>
      <c r="D32" s="168" t="s">
        <v>248</v>
      </c>
      <c r="E32" s="517" t="s">
        <v>120</v>
      </c>
      <c r="F32" s="518"/>
      <c r="G32" s="518"/>
      <c r="H32" s="518"/>
      <c r="I32" s="519"/>
    </row>
    <row r="33" spans="1:9" ht="17.5" thickBot="1">
      <c r="A33" s="166" t="s">
        <v>13</v>
      </c>
      <c r="B33" s="167">
        <v>30</v>
      </c>
      <c r="C33" s="167" t="s">
        <v>122</v>
      </c>
      <c r="D33" s="168" t="s">
        <v>249</v>
      </c>
      <c r="E33" s="494"/>
      <c r="F33" s="495"/>
      <c r="G33" s="495"/>
      <c r="H33" s="495"/>
      <c r="I33" s="496"/>
    </row>
    <row r="34" spans="1:9" ht="17.5" thickBot="1">
      <c r="A34" s="166"/>
      <c r="B34" s="167">
        <v>31</v>
      </c>
      <c r="C34" s="167" t="s">
        <v>123</v>
      </c>
      <c r="D34" s="168" t="s">
        <v>250</v>
      </c>
      <c r="E34" s="494"/>
      <c r="F34" s="495"/>
      <c r="G34" s="495"/>
      <c r="H34" s="495"/>
      <c r="I34" s="496"/>
    </row>
    <row r="35" spans="1:9" ht="17.5" thickBot="1">
      <c r="A35" s="166"/>
      <c r="B35" s="167">
        <v>32</v>
      </c>
      <c r="C35" s="167" t="s">
        <v>124</v>
      </c>
      <c r="D35" s="168" t="s">
        <v>251</v>
      </c>
      <c r="E35" s="494"/>
      <c r="F35" s="495"/>
      <c r="G35" s="495"/>
      <c r="H35" s="495"/>
      <c r="I35" s="496"/>
    </row>
    <row r="36" spans="1:9" ht="17.5" thickBot="1">
      <c r="A36" s="166"/>
      <c r="B36" s="167">
        <v>33</v>
      </c>
      <c r="C36" s="167" t="s">
        <v>125</v>
      </c>
      <c r="D36" s="168" t="s">
        <v>252</v>
      </c>
      <c r="E36" s="494"/>
      <c r="F36" s="495"/>
      <c r="G36" s="495"/>
      <c r="H36" s="495"/>
      <c r="I36" s="496"/>
    </row>
    <row r="37" spans="1:9" ht="17.5" thickBot="1">
      <c r="A37" s="172"/>
      <c r="B37" s="173">
        <v>34</v>
      </c>
      <c r="C37" s="173" t="s">
        <v>126</v>
      </c>
      <c r="D37" s="174" t="s">
        <v>253</v>
      </c>
      <c r="E37" s="484"/>
      <c r="F37" s="485"/>
      <c r="G37" s="485"/>
      <c r="H37" s="485"/>
      <c r="I37" s="486"/>
    </row>
    <row r="38" spans="1:9" ht="17.5" thickTop="1"/>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2060"/>
  </sheetPr>
  <dimension ref="A1:AE74"/>
  <sheetViews>
    <sheetView workbookViewId="0">
      <selection sqref="A1:Z1"/>
    </sheetView>
  </sheetViews>
  <sheetFormatPr defaultColWidth="9" defaultRowHeight="17"/>
  <cols>
    <col min="1" max="1" width="8.90625" style="35" customWidth="1"/>
    <col min="2" max="29" width="6.6328125" style="35" customWidth="1"/>
    <col min="30" max="30" width="3.1796875" style="35" customWidth="1"/>
    <col min="31" max="16384" width="9" style="35"/>
  </cols>
  <sheetData>
    <row r="1" spans="1:31" s="104" customFormat="1" ht="20.25" customHeight="1">
      <c r="A1" s="512" t="s">
        <v>131</v>
      </c>
      <c r="B1" s="527"/>
      <c r="C1" s="527"/>
      <c r="D1" s="527"/>
      <c r="E1" s="527"/>
      <c r="F1" s="527"/>
      <c r="G1" s="527"/>
      <c r="H1" s="527"/>
      <c r="I1" s="527"/>
      <c r="J1" s="527"/>
      <c r="K1" s="527"/>
      <c r="L1" s="527"/>
      <c r="M1" s="527"/>
      <c r="N1" s="527"/>
      <c r="O1" s="527"/>
      <c r="P1" s="527"/>
      <c r="Q1" s="527"/>
      <c r="R1" s="527"/>
      <c r="S1" s="527"/>
      <c r="T1" s="527"/>
      <c r="U1" s="527"/>
      <c r="V1" s="527"/>
      <c r="W1" s="527"/>
      <c r="X1" s="527"/>
      <c r="Y1" s="527"/>
      <c r="Z1" s="528"/>
      <c r="AA1" s="80" t="s">
        <v>14</v>
      </c>
      <c r="AB1" s="81"/>
      <c r="AC1" s="81"/>
    </row>
    <row r="2" spans="1:31" s="36" customFormat="1" ht="19.5" customHeight="1" thickBot="1">
      <c r="A2" s="529" t="s">
        <v>21</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row>
    <row r="3" spans="1:31" ht="12" customHeight="1">
      <c r="A3" s="421"/>
      <c r="B3" s="424" t="s">
        <v>132</v>
      </c>
      <c r="C3" s="425"/>
      <c r="D3" s="425"/>
      <c r="E3" s="425"/>
      <c r="F3" s="425"/>
      <c r="G3" s="425"/>
      <c r="H3" s="425"/>
      <c r="I3" s="425"/>
      <c r="J3" s="425"/>
      <c r="K3" s="425"/>
      <c r="L3" s="425"/>
      <c r="M3" s="425"/>
      <c r="N3" s="425"/>
      <c r="O3" s="425"/>
      <c r="P3" s="425"/>
      <c r="Q3" s="425"/>
      <c r="R3" s="425"/>
      <c r="S3" s="425"/>
      <c r="T3" s="425"/>
      <c r="U3" s="425"/>
      <c r="V3" s="425"/>
      <c r="W3" s="426"/>
      <c r="X3" s="427" t="s">
        <v>133</v>
      </c>
      <c r="Y3" s="427"/>
      <c r="Z3" s="427" t="s">
        <v>134</v>
      </c>
      <c r="AA3" s="427"/>
      <c r="AB3" s="427" t="s">
        <v>23</v>
      </c>
      <c r="AC3" s="428"/>
      <c r="AE3" s="37" t="s">
        <v>27</v>
      </c>
    </row>
    <row r="4" spans="1:31" ht="12" customHeight="1">
      <c r="A4" s="422"/>
      <c r="B4" s="429">
        <v>11100</v>
      </c>
      <c r="C4" s="429"/>
      <c r="D4" s="429">
        <v>12540</v>
      </c>
      <c r="E4" s="429"/>
      <c r="F4" s="429">
        <v>13500</v>
      </c>
      <c r="G4" s="429"/>
      <c r="H4" s="429">
        <v>15840</v>
      </c>
      <c r="I4" s="429"/>
      <c r="J4" s="430">
        <v>16500</v>
      </c>
      <c r="K4" s="431"/>
      <c r="L4" s="429">
        <v>17280</v>
      </c>
      <c r="M4" s="429"/>
      <c r="N4" s="429">
        <v>17880</v>
      </c>
      <c r="O4" s="429"/>
      <c r="P4" s="433">
        <v>19047</v>
      </c>
      <c r="Q4" s="433"/>
      <c r="R4" s="433">
        <v>20008</v>
      </c>
      <c r="S4" s="433"/>
      <c r="T4" s="429">
        <v>21009</v>
      </c>
      <c r="U4" s="429"/>
      <c r="V4" s="433">
        <v>22000</v>
      </c>
      <c r="W4" s="433"/>
      <c r="X4" s="429">
        <v>23100</v>
      </c>
      <c r="Y4" s="429"/>
      <c r="Z4" s="430">
        <v>24000</v>
      </c>
      <c r="AA4" s="431"/>
      <c r="AB4" s="430">
        <v>25200</v>
      </c>
      <c r="AC4" s="432"/>
      <c r="AE4" s="38">
        <v>0.1</v>
      </c>
    </row>
    <row r="5" spans="1:31" ht="12" customHeight="1">
      <c r="A5" s="423"/>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30</v>
      </c>
    </row>
    <row r="6" spans="1:31" s="46" customFormat="1" ht="11.15"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19</v>
      </c>
      <c r="AC6" s="45">
        <f t="shared" ref="AC6:AC35" si="27">ROUND($AB$4*$A6/30*$AE$4*70/100,0)+ROUND($AB$4*$A6/30*$AE$6*70/100,0)</f>
        <v>65</v>
      </c>
      <c r="AE6" s="38">
        <v>0.01</v>
      </c>
    </row>
    <row r="7" spans="1:31" s="46" customFormat="1" ht="11.15"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123</v>
      </c>
      <c r="AB7" s="44">
        <f t="shared" si="26"/>
        <v>37</v>
      </c>
      <c r="AC7" s="45">
        <f t="shared" si="27"/>
        <v>130</v>
      </c>
    </row>
    <row r="8" spans="1:31" s="46" customFormat="1" ht="11.15"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185</v>
      </c>
      <c r="AB8" s="44">
        <f t="shared" si="26"/>
        <v>55</v>
      </c>
      <c r="AC8" s="45">
        <f t="shared" si="27"/>
        <v>194</v>
      </c>
    </row>
    <row r="9" spans="1:31" s="46" customFormat="1" ht="11.15"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70</v>
      </c>
      <c r="AA9" s="43">
        <f t="shared" si="25"/>
        <v>246</v>
      </c>
      <c r="AB9" s="44">
        <f t="shared" si="26"/>
        <v>74</v>
      </c>
      <c r="AC9" s="45">
        <f t="shared" si="27"/>
        <v>259</v>
      </c>
    </row>
    <row r="10" spans="1:31" s="46" customFormat="1" ht="11.15"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88</v>
      </c>
      <c r="AA10" s="43">
        <f t="shared" si="25"/>
        <v>308</v>
      </c>
      <c r="AB10" s="44">
        <f t="shared" si="26"/>
        <v>92</v>
      </c>
      <c r="AC10" s="45">
        <f t="shared" si="27"/>
        <v>323</v>
      </c>
    </row>
    <row r="11" spans="1:31" s="46" customFormat="1" ht="11.15"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106</v>
      </c>
      <c r="AA11" s="43">
        <f t="shared" si="25"/>
        <v>370</v>
      </c>
      <c r="AB11" s="44">
        <f t="shared" si="26"/>
        <v>111</v>
      </c>
      <c r="AC11" s="45">
        <f t="shared" si="27"/>
        <v>388</v>
      </c>
    </row>
    <row r="12" spans="1:31" s="46" customFormat="1" ht="11.15"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123</v>
      </c>
      <c r="AA12" s="43">
        <f t="shared" si="25"/>
        <v>431</v>
      </c>
      <c r="AB12" s="44">
        <f t="shared" si="26"/>
        <v>130</v>
      </c>
      <c r="AC12" s="45">
        <f t="shared" si="27"/>
        <v>453</v>
      </c>
    </row>
    <row r="13" spans="1:31" s="46" customFormat="1" ht="11.15"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141</v>
      </c>
      <c r="AA13" s="43">
        <f t="shared" si="25"/>
        <v>493</v>
      </c>
      <c r="AB13" s="44">
        <f t="shared" si="26"/>
        <v>147</v>
      </c>
      <c r="AC13" s="45">
        <f t="shared" si="27"/>
        <v>517</v>
      </c>
    </row>
    <row r="14" spans="1:31" s="46" customFormat="1" ht="11.15"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158</v>
      </c>
      <c r="AA14" s="43">
        <f t="shared" si="25"/>
        <v>554</v>
      </c>
      <c r="AB14" s="44">
        <f t="shared" si="26"/>
        <v>166</v>
      </c>
      <c r="AC14" s="45">
        <f t="shared" si="27"/>
        <v>582</v>
      </c>
    </row>
    <row r="15" spans="1:31" s="46" customFormat="1" ht="11.15"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176</v>
      </c>
      <c r="AA15" s="43">
        <f t="shared" si="25"/>
        <v>616</v>
      </c>
      <c r="AB15" s="44">
        <f t="shared" si="26"/>
        <v>185</v>
      </c>
      <c r="AC15" s="45">
        <f t="shared" si="27"/>
        <v>647</v>
      </c>
    </row>
    <row r="16" spans="1:31" s="46" customFormat="1" ht="11.15"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194</v>
      </c>
      <c r="AA16" s="43">
        <f t="shared" si="25"/>
        <v>678</v>
      </c>
      <c r="AB16" s="44">
        <f t="shared" si="26"/>
        <v>203</v>
      </c>
      <c r="AC16" s="45">
        <f t="shared" si="27"/>
        <v>712</v>
      </c>
    </row>
    <row r="17" spans="1:29" s="46" customFormat="1" ht="11.15"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211</v>
      </c>
      <c r="AA17" s="43">
        <f t="shared" si="25"/>
        <v>739</v>
      </c>
      <c r="AB17" s="44">
        <f t="shared" si="26"/>
        <v>222</v>
      </c>
      <c r="AC17" s="45">
        <f t="shared" si="27"/>
        <v>777</v>
      </c>
    </row>
    <row r="18" spans="1:29" s="46" customFormat="1" ht="11.15"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229</v>
      </c>
      <c r="AA18" s="43">
        <f t="shared" si="25"/>
        <v>801</v>
      </c>
      <c r="AB18" s="44">
        <f t="shared" si="26"/>
        <v>240</v>
      </c>
      <c r="AC18" s="45">
        <f t="shared" si="27"/>
        <v>840</v>
      </c>
    </row>
    <row r="19" spans="1:29" s="46" customFormat="1" ht="11.15"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246</v>
      </c>
      <c r="AA19" s="43">
        <f t="shared" si="25"/>
        <v>862</v>
      </c>
      <c r="AB19" s="44">
        <f t="shared" si="26"/>
        <v>259</v>
      </c>
      <c r="AC19" s="45">
        <f t="shared" si="27"/>
        <v>905</v>
      </c>
    </row>
    <row r="20" spans="1:29" s="46" customFormat="1" ht="11.15"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264</v>
      </c>
      <c r="AA20" s="43">
        <f t="shared" si="25"/>
        <v>924</v>
      </c>
      <c r="AB20" s="44">
        <f t="shared" si="26"/>
        <v>277</v>
      </c>
      <c r="AC20" s="45">
        <f t="shared" si="27"/>
        <v>970</v>
      </c>
    </row>
    <row r="21" spans="1:29" s="46" customFormat="1" ht="11.15"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282</v>
      </c>
      <c r="AA21" s="43">
        <f t="shared" si="25"/>
        <v>986</v>
      </c>
      <c r="AB21" s="44">
        <f t="shared" si="26"/>
        <v>296</v>
      </c>
      <c r="AC21" s="45">
        <f t="shared" si="27"/>
        <v>1035</v>
      </c>
    </row>
    <row r="22" spans="1:29" s="46" customFormat="1" ht="11.15"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299</v>
      </c>
      <c r="AA22" s="43">
        <f t="shared" si="25"/>
        <v>1047</v>
      </c>
      <c r="AB22" s="44">
        <f t="shared" si="26"/>
        <v>315</v>
      </c>
      <c r="AC22" s="45">
        <f t="shared" si="27"/>
        <v>1100</v>
      </c>
    </row>
    <row r="23" spans="1:29" s="46" customFormat="1" ht="11.15"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317</v>
      </c>
      <c r="AA23" s="43">
        <f t="shared" si="25"/>
        <v>1109</v>
      </c>
      <c r="AB23" s="44">
        <f t="shared" si="26"/>
        <v>332</v>
      </c>
      <c r="AC23" s="45">
        <f t="shared" si="27"/>
        <v>1164</v>
      </c>
    </row>
    <row r="24" spans="1:29" s="46" customFormat="1" ht="11.15"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334</v>
      </c>
      <c r="AA24" s="43">
        <f t="shared" si="25"/>
        <v>1170</v>
      </c>
      <c r="AB24" s="44">
        <f t="shared" si="26"/>
        <v>351</v>
      </c>
      <c r="AC24" s="45">
        <f t="shared" si="27"/>
        <v>1229</v>
      </c>
    </row>
    <row r="25" spans="1:29" s="46" customFormat="1" ht="11.15"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352</v>
      </c>
      <c r="AA25" s="43">
        <f t="shared" si="25"/>
        <v>1232</v>
      </c>
      <c r="AB25" s="44">
        <f t="shared" si="26"/>
        <v>370</v>
      </c>
      <c r="AC25" s="45">
        <f t="shared" si="27"/>
        <v>1294</v>
      </c>
    </row>
    <row r="26" spans="1:29" s="46" customFormat="1" ht="11.15"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370</v>
      </c>
      <c r="AA26" s="43">
        <f t="shared" si="25"/>
        <v>1294</v>
      </c>
      <c r="AB26" s="44">
        <f t="shared" si="26"/>
        <v>388</v>
      </c>
      <c r="AC26" s="45">
        <f t="shared" si="27"/>
        <v>1358</v>
      </c>
    </row>
    <row r="27" spans="1:29" s="46" customFormat="1" ht="11.15"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387</v>
      </c>
      <c r="AA27" s="43">
        <f t="shared" si="25"/>
        <v>1355</v>
      </c>
      <c r="AB27" s="44">
        <f t="shared" si="26"/>
        <v>407</v>
      </c>
      <c r="AC27" s="45">
        <f t="shared" si="27"/>
        <v>1423</v>
      </c>
    </row>
    <row r="28" spans="1:29" s="46" customFormat="1" ht="11.15"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405</v>
      </c>
      <c r="AA28" s="43">
        <f t="shared" si="25"/>
        <v>1417</v>
      </c>
      <c r="AB28" s="44">
        <f t="shared" si="26"/>
        <v>425</v>
      </c>
      <c r="AC28" s="45">
        <f t="shared" si="27"/>
        <v>1487</v>
      </c>
    </row>
    <row r="29" spans="1:29" s="46" customFormat="1" ht="11.15"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422</v>
      </c>
      <c r="AA29" s="43">
        <f t="shared" si="25"/>
        <v>1478</v>
      </c>
      <c r="AB29" s="44">
        <f t="shared" si="26"/>
        <v>443</v>
      </c>
      <c r="AC29" s="45">
        <f t="shared" si="27"/>
        <v>1552</v>
      </c>
    </row>
    <row r="30" spans="1:29" s="46" customFormat="1" ht="11.15"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440</v>
      </c>
      <c r="AA30" s="43">
        <f t="shared" si="25"/>
        <v>1540</v>
      </c>
      <c r="AB30" s="44">
        <f t="shared" si="26"/>
        <v>462</v>
      </c>
      <c r="AC30" s="45">
        <f t="shared" si="27"/>
        <v>1617</v>
      </c>
    </row>
    <row r="31" spans="1:29" s="46" customFormat="1" ht="11.15"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458</v>
      </c>
      <c r="AA31" s="43">
        <f t="shared" si="25"/>
        <v>1602</v>
      </c>
      <c r="AB31" s="44">
        <f t="shared" si="26"/>
        <v>481</v>
      </c>
      <c r="AC31" s="45">
        <f t="shared" si="27"/>
        <v>1682</v>
      </c>
    </row>
    <row r="32" spans="1:29" s="46" customFormat="1" ht="11.15"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475</v>
      </c>
      <c r="AA32" s="43">
        <f t="shared" si="25"/>
        <v>1663</v>
      </c>
      <c r="AB32" s="44">
        <f t="shared" si="26"/>
        <v>499</v>
      </c>
      <c r="AC32" s="45">
        <f t="shared" si="27"/>
        <v>1747</v>
      </c>
    </row>
    <row r="33" spans="1:29" s="46" customFormat="1" ht="11.15"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493</v>
      </c>
      <c r="AA33" s="43">
        <f t="shared" si="25"/>
        <v>1725</v>
      </c>
      <c r="AB33" s="44">
        <f t="shared" si="26"/>
        <v>517</v>
      </c>
      <c r="AC33" s="45">
        <f t="shared" si="27"/>
        <v>1811</v>
      </c>
    </row>
    <row r="34" spans="1:29" s="46" customFormat="1" ht="11.15"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510</v>
      </c>
      <c r="AA34" s="43">
        <f t="shared" si="25"/>
        <v>1786</v>
      </c>
      <c r="AB34" s="44">
        <f t="shared" si="26"/>
        <v>536</v>
      </c>
      <c r="AC34" s="45">
        <f t="shared" si="27"/>
        <v>1876</v>
      </c>
    </row>
    <row r="35" spans="1:29" s="46" customFormat="1" ht="11.15"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528</v>
      </c>
      <c r="AA35" s="48">
        <f t="shared" si="25"/>
        <v>1848</v>
      </c>
      <c r="AB35" s="48">
        <f t="shared" si="26"/>
        <v>554</v>
      </c>
      <c r="AC35" s="49">
        <f t="shared" si="27"/>
        <v>1940</v>
      </c>
    </row>
    <row r="36" spans="1:29" ht="3" customHeight="1" thickBot="1">
      <c r="A36" s="509"/>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1"/>
      <c r="AB36" s="50"/>
      <c r="AC36" s="50"/>
    </row>
    <row r="37" spans="1:29" ht="12" customHeight="1">
      <c r="A37" s="439"/>
      <c r="B37" s="434" t="s">
        <v>24</v>
      </c>
      <c r="C37" s="435"/>
      <c r="D37" s="434" t="s">
        <v>25</v>
      </c>
      <c r="E37" s="435"/>
      <c r="F37" s="434" t="s">
        <v>26</v>
      </c>
      <c r="G37" s="435"/>
      <c r="H37" s="434" t="s">
        <v>135</v>
      </c>
      <c r="I37" s="435"/>
      <c r="J37" s="434" t="s">
        <v>136</v>
      </c>
      <c r="K37" s="435"/>
      <c r="L37" s="434" t="s">
        <v>31</v>
      </c>
      <c r="M37" s="435"/>
      <c r="N37" s="434" t="s">
        <v>32</v>
      </c>
      <c r="O37" s="435"/>
      <c r="P37" s="434" t="s">
        <v>33</v>
      </c>
      <c r="Q37" s="435"/>
      <c r="R37" s="434" t="s">
        <v>34</v>
      </c>
      <c r="S37" s="435"/>
      <c r="T37" s="434" t="s">
        <v>35</v>
      </c>
      <c r="U37" s="435"/>
      <c r="V37" s="434" t="s">
        <v>36</v>
      </c>
      <c r="W37" s="435"/>
      <c r="X37" s="434" t="s">
        <v>37</v>
      </c>
      <c r="Y37" s="435"/>
      <c r="Z37" s="434" t="s">
        <v>38</v>
      </c>
      <c r="AA37" s="435"/>
      <c r="AB37" s="427"/>
      <c r="AC37" s="428"/>
    </row>
    <row r="38" spans="1:29" ht="12" customHeight="1">
      <c r="A38" s="440"/>
      <c r="B38" s="429">
        <v>26400</v>
      </c>
      <c r="C38" s="429"/>
      <c r="D38" s="430">
        <v>27600</v>
      </c>
      <c r="E38" s="431"/>
      <c r="F38" s="430">
        <v>28800</v>
      </c>
      <c r="G38" s="431"/>
      <c r="H38" s="430">
        <v>30300</v>
      </c>
      <c r="I38" s="431"/>
      <c r="J38" s="430">
        <v>31800</v>
      </c>
      <c r="K38" s="431"/>
      <c r="L38" s="430">
        <v>33300</v>
      </c>
      <c r="M38" s="431"/>
      <c r="N38" s="430">
        <v>34800</v>
      </c>
      <c r="O38" s="431"/>
      <c r="P38" s="430">
        <v>36300</v>
      </c>
      <c r="Q38" s="431"/>
      <c r="R38" s="430">
        <v>38200</v>
      </c>
      <c r="S38" s="431"/>
      <c r="T38" s="430">
        <v>40100</v>
      </c>
      <c r="U38" s="431"/>
      <c r="V38" s="430">
        <v>42000</v>
      </c>
      <c r="W38" s="431"/>
      <c r="X38" s="430">
        <v>43900</v>
      </c>
      <c r="Y38" s="431"/>
      <c r="Z38" s="430">
        <v>45800</v>
      </c>
      <c r="AA38" s="431"/>
      <c r="AB38" s="442"/>
      <c r="AC38" s="505"/>
    </row>
    <row r="39" spans="1:29" ht="12" customHeight="1">
      <c r="A39" s="508"/>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c r="AC39" s="41"/>
    </row>
    <row r="40" spans="1:29" s="46" customFormat="1" ht="11.15" customHeight="1">
      <c r="A40" s="42">
        <v>1</v>
      </c>
      <c r="B40" s="43">
        <f t="shared" ref="B40:B69" si="28">ROUND($B$38*$A40/30*$AE$4*20/100,0)+ROUND($B$38*$A40/30*$AE$6*20/100,0)</f>
        <v>20</v>
      </c>
      <c r="C40" s="43">
        <f t="shared" ref="C40:C69" si="29">ROUND($B$38*$A40/30*$AE$4*70/100,0)+ROUND($B$38*$A40/30*$AE$6*70/100,0)</f>
        <v>68</v>
      </c>
      <c r="D40" s="43">
        <f t="shared" ref="D40:D69" si="30">ROUND($D$38*$A40/30*$AE$4*20/100,0)+ROUND($D$38*$A40/30*$AE$6*20/100,0)</f>
        <v>20</v>
      </c>
      <c r="E40" s="43">
        <f t="shared" ref="E40:E69" si="31">ROUND($D$38*$A40/30*$AE$4*70/100,0)+ROUND($D$38*$A40/30*$AE$6*70/100,0)</f>
        <v>70</v>
      </c>
      <c r="F40" s="43">
        <f t="shared" ref="F40:F69" si="32">ROUND($F$38*$A40/30*$AE$4*20/100,0)+ROUND($F$38*$A40/30*$AE$6*20/100,0)</f>
        <v>21</v>
      </c>
      <c r="G40" s="43">
        <f t="shared" ref="G40:G69" si="33">ROUND($F$38*$A40/30*$AE$4*70/100,0)+ROUND($F$38*$A40/30*$AE$6*70/100,0)</f>
        <v>74</v>
      </c>
      <c r="H40" s="43">
        <f t="shared" ref="H40:H69" si="34">ROUND($H$38*$A40/30*$AE$4*20/100,0)+ROUND($H$38*$A40/30*$AE$6*20/100,0)</f>
        <v>22</v>
      </c>
      <c r="I40" s="43">
        <f t="shared" ref="I40:I69" si="35">ROUND($H$38*$A40/30*$AE$4*70/100,0)+ROUND($H$38*$A40/30*$AE$6*70/100,0)</f>
        <v>78</v>
      </c>
      <c r="J40" s="43">
        <f t="shared" ref="J40:J69" si="36">ROUND($J$38*$A40/30*$AE$4*20/100,0)+ROUND($J$38*$A40/30*$AE$6*20/100,0)</f>
        <v>23</v>
      </c>
      <c r="K40" s="43">
        <f t="shared" ref="K40:K69" si="37">ROUND($J$38*$A40/30*$AE$4*70/100,0)+ROUND($J$38*$A40/30*$AE$6*70/100,0)</f>
        <v>81</v>
      </c>
      <c r="L40" s="43">
        <f t="shared" ref="L40:L69" si="38">ROUND($L$38*$A40/30*$AE$4*20/100,0)+ROUND($L$38*$A40/30*$AE$6*20/100,0)</f>
        <v>24</v>
      </c>
      <c r="M40" s="43">
        <f t="shared" ref="M40:M69" si="39">ROUND($L$38*$A40/30*$AE$4*70/100,0)+ROUND($L$38*$A40/30*$AE$6*70/100,0)</f>
        <v>86</v>
      </c>
      <c r="N40" s="43">
        <f t="shared" ref="N40:N69" si="40">ROUND($N$38*$A40/30*$AE$4*20/100,0)+ROUND($N$38*$A40/30*$AE$6*20/100,0)</f>
        <v>25</v>
      </c>
      <c r="O40" s="43">
        <f t="shared" ref="O40:O69" si="41">ROUND($N$38*$A40/30*$AE$4*70/100,0)+ROUND($N$38*$A40/30*$AE$6*70/100,0)</f>
        <v>89</v>
      </c>
      <c r="P40" s="43">
        <f t="shared" ref="P40:P69" si="42">ROUND($P$38*$A40/30*$AE$4*20/100,0)+ROUND($P$38*$A40/30*$AE$6*20/100,0)</f>
        <v>26</v>
      </c>
      <c r="Q40" s="43">
        <f t="shared" ref="Q40:Q69" si="43">ROUND($P$38*$A40/30*$AE$4*70/100,0)+ROUND($P$38*$A40/30*$AE$6*70/100,0)</f>
        <v>93</v>
      </c>
      <c r="R40" s="43">
        <f t="shared" ref="R40:R69" si="44">ROUND($R$38*$A40/30*$AE$4*20/100,0)+ROUND($R$38*$A40/30*$AE$6*20/100,0)</f>
        <v>28</v>
      </c>
      <c r="S40" s="43">
        <f t="shared" ref="S40:S69" si="45">ROUND($R$38*$A40/30*$AE$4*70/100,0)+ROUND($R$38*$A40/30*$AE$6*70/100,0)</f>
        <v>98</v>
      </c>
      <c r="T40" s="43">
        <f t="shared" ref="T40:T69" si="46">ROUND($T$38*$A40/30*$AE$4*20/100,0)+ROUND($T$38*$A40/30*$AE$6*20/100,0)</f>
        <v>30</v>
      </c>
      <c r="U40" s="43">
        <f t="shared" ref="U40:U69" si="47">ROUND($T$38*$A40/30*$AE$4*70/100,0)+ROUND($T$38*$A40/30*$AE$6*70/100,0)</f>
        <v>103</v>
      </c>
      <c r="V40" s="43">
        <f t="shared" ref="V40:V69" si="48">ROUND($V$38*$A40/30*$AE$4*20/100,0)+ROUND($V$38*$A40/30*$AE$6*20/100,0)</f>
        <v>31</v>
      </c>
      <c r="W40" s="43">
        <f t="shared" ref="W40:W69" si="49">ROUND($V$38*$A40/30*$AE$4*70/100,0)+ROUND($V$38*$A40/30*$AE$6*70/100,0)</f>
        <v>108</v>
      </c>
      <c r="X40" s="43">
        <f t="shared" ref="X40:X69" si="50">ROUND($X$38*$A40/30*$AE$4*20/100,0)+ROUND($X$38*$A40/30*$AE$6*20/100,0)</f>
        <v>32</v>
      </c>
      <c r="Y40" s="43">
        <f t="shared" ref="Y40:Y69" si="51">ROUND($X$38*$A40/30*$AE$4*70/100,0)+ROUND($X$38*$A40/30*$AE$6*70/100,0)</f>
        <v>112</v>
      </c>
      <c r="Z40" s="43">
        <f>ROUND($Z$38*$A40/30*$AE$4*20/100,0)+ROUND($Z$38*$A40/30*$AE$6*20/100,0)</f>
        <v>34</v>
      </c>
      <c r="AA40" s="43">
        <f>ROUND($Z$38*$A40/30*$AE$4*70/100,0)+ROUND($Z$38*$A40/30*$AE$6*70/100,0)</f>
        <v>118</v>
      </c>
      <c r="AB40" s="43"/>
      <c r="AC40" s="45"/>
    </row>
    <row r="41" spans="1:29" s="46" customFormat="1" ht="11.15" customHeight="1">
      <c r="A41" s="42">
        <v>2</v>
      </c>
      <c r="B41" s="43">
        <f t="shared" si="28"/>
        <v>39</v>
      </c>
      <c r="C41" s="43">
        <f t="shared" si="29"/>
        <v>135</v>
      </c>
      <c r="D41" s="43">
        <f t="shared" si="30"/>
        <v>41</v>
      </c>
      <c r="E41" s="43">
        <f t="shared" si="31"/>
        <v>142</v>
      </c>
      <c r="F41" s="43">
        <f t="shared" si="32"/>
        <v>42</v>
      </c>
      <c r="G41" s="43">
        <f t="shared" si="33"/>
        <v>147</v>
      </c>
      <c r="H41" s="43">
        <f t="shared" si="34"/>
        <v>44</v>
      </c>
      <c r="I41" s="43">
        <f t="shared" si="35"/>
        <v>155</v>
      </c>
      <c r="J41" s="43">
        <f t="shared" si="36"/>
        <v>46</v>
      </c>
      <c r="K41" s="43">
        <f t="shared" si="37"/>
        <v>163</v>
      </c>
      <c r="L41" s="43">
        <f t="shared" si="38"/>
        <v>48</v>
      </c>
      <c r="M41" s="43">
        <f t="shared" si="39"/>
        <v>171</v>
      </c>
      <c r="N41" s="43">
        <f t="shared" si="40"/>
        <v>51</v>
      </c>
      <c r="O41" s="43">
        <f t="shared" si="41"/>
        <v>178</v>
      </c>
      <c r="P41" s="43">
        <f t="shared" si="42"/>
        <v>53</v>
      </c>
      <c r="Q41" s="43">
        <f t="shared" si="43"/>
        <v>186</v>
      </c>
      <c r="R41" s="43">
        <f t="shared" si="44"/>
        <v>56</v>
      </c>
      <c r="S41" s="43">
        <f t="shared" si="45"/>
        <v>196</v>
      </c>
      <c r="T41" s="43">
        <f t="shared" si="46"/>
        <v>58</v>
      </c>
      <c r="U41" s="43">
        <f t="shared" si="47"/>
        <v>206</v>
      </c>
      <c r="V41" s="43">
        <f t="shared" si="48"/>
        <v>62</v>
      </c>
      <c r="W41" s="43">
        <f t="shared" si="49"/>
        <v>216</v>
      </c>
      <c r="X41" s="43">
        <f t="shared" si="50"/>
        <v>65</v>
      </c>
      <c r="Y41" s="43">
        <f t="shared" si="51"/>
        <v>225</v>
      </c>
      <c r="Z41" s="43">
        <f t="shared" ref="Z41:Z69" si="52">ROUND($Z$38*$A41/30*$AE$4*20/100,0)+ROUND($Z$38*$A41/30*$AE$6*20/100,0)</f>
        <v>67</v>
      </c>
      <c r="AA41" s="43">
        <f t="shared" ref="AA41:AA69" si="53">ROUND($Z$38*$A41/30*$AE$4*70/100,0)+ROUND($Z$38*$A41/30*$AE$6*70/100,0)</f>
        <v>235</v>
      </c>
      <c r="AB41" s="43"/>
      <c r="AC41" s="45"/>
    </row>
    <row r="42" spans="1:29" s="46" customFormat="1" ht="11.15" customHeight="1">
      <c r="A42" s="42">
        <v>3</v>
      </c>
      <c r="B42" s="43">
        <f t="shared" si="28"/>
        <v>58</v>
      </c>
      <c r="C42" s="43">
        <f t="shared" si="29"/>
        <v>203</v>
      </c>
      <c r="D42" s="43">
        <f t="shared" si="30"/>
        <v>61</v>
      </c>
      <c r="E42" s="43">
        <f t="shared" si="31"/>
        <v>212</v>
      </c>
      <c r="F42" s="43">
        <f t="shared" si="32"/>
        <v>64</v>
      </c>
      <c r="G42" s="43">
        <f t="shared" si="33"/>
        <v>222</v>
      </c>
      <c r="H42" s="43">
        <f t="shared" si="34"/>
        <v>67</v>
      </c>
      <c r="I42" s="43">
        <f t="shared" si="35"/>
        <v>233</v>
      </c>
      <c r="J42" s="43">
        <f t="shared" si="36"/>
        <v>70</v>
      </c>
      <c r="K42" s="43">
        <f t="shared" si="37"/>
        <v>245</v>
      </c>
      <c r="L42" s="43">
        <f t="shared" si="38"/>
        <v>74</v>
      </c>
      <c r="M42" s="43">
        <f t="shared" si="39"/>
        <v>256</v>
      </c>
      <c r="N42" s="43">
        <f t="shared" si="40"/>
        <v>77</v>
      </c>
      <c r="O42" s="43">
        <f t="shared" si="41"/>
        <v>268</v>
      </c>
      <c r="P42" s="43">
        <f t="shared" si="42"/>
        <v>80</v>
      </c>
      <c r="Q42" s="43">
        <f t="shared" si="43"/>
        <v>279</v>
      </c>
      <c r="R42" s="43">
        <f t="shared" si="44"/>
        <v>84</v>
      </c>
      <c r="S42" s="43">
        <f t="shared" si="45"/>
        <v>294</v>
      </c>
      <c r="T42" s="43">
        <f t="shared" si="46"/>
        <v>88</v>
      </c>
      <c r="U42" s="43">
        <f t="shared" si="47"/>
        <v>309</v>
      </c>
      <c r="V42" s="43">
        <f t="shared" si="48"/>
        <v>92</v>
      </c>
      <c r="W42" s="43">
        <f t="shared" si="49"/>
        <v>323</v>
      </c>
      <c r="X42" s="43">
        <f t="shared" si="50"/>
        <v>97</v>
      </c>
      <c r="Y42" s="43">
        <f t="shared" si="51"/>
        <v>338</v>
      </c>
      <c r="Z42" s="43">
        <f t="shared" si="52"/>
        <v>101</v>
      </c>
      <c r="AA42" s="43">
        <f t="shared" si="53"/>
        <v>353</v>
      </c>
      <c r="AB42" s="43"/>
      <c r="AC42" s="45"/>
    </row>
    <row r="43" spans="1:29" s="46" customFormat="1" ht="11.15" customHeight="1">
      <c r="A43" s="42">
        <v>4</v>
      </c>
      <c r="B43" s="43">
        <f t="shared" si="28"/>
        <v>77</v>
      </c>
      <c r="C43" s="43">
        <f t="shared" si="29"/>
        <v>271</v>
      </c>
      <c r="D43" s="43">
        <f t="shared" si="30"/>
        <v>81</v>
      </c>
      <c r="E43" s="43">
        <f t="shared" si="31"/>
        <v>284</v>
      </c>
      <c r="F43" s="43">
        <f t="shared" si="32"/>
        <v>85</v>
      </c>
      <c r="G43" s="43">
        <f t="shared" si="33"/>
        <v>296</v>
      </c>
      <c r="H43" s="43">
        <f t="shared" si="34"/>
        <v>89</v>
      </c>
      <c r="I43" s="43">
        <f t="shared" si="35"/>
        <v>311</v>
      </c>
      <c r="J43" s="43">
        <f t="shared" si="36"/>
        <v>93</v>
      </c>
      <c r="K43" s="43">
        <f t="shared" si="37"/>
        <v>327</v>
      </c>
      <c r="L43" s="43">
        <f t="shared" si="38"/>
        <v>98</v>
      </c>
      <c r="M43" s="43">
        <f t="shared" si="39"/>
        <v>342</v>
      </c>
      <c r="N43" s="43">
        <f t="shared" si="40"/>
        <v>102</v>
      </c>
      <c r="O43" s="43">
        <f t="shared" si="41"/>
        <v>357</v>
      </c>
      <c r="P43" s="43">
        <f t="shared" si="42"/>
        <v>107</v>
      </c>
      <c r="Q43" s="43">
        <f t="shared" si="43"/>
        <v>373</v>
      </c>
      <c r="R43" s="43">
        <f t="shared" si="44"/>
        <v>112</v>
      </c>
      <c r="S43" s="43">
        <f t="shared" si="45"/>
        <v>393</v>
      </c>
      <c r="T43" s="43">
        <f t="shared" si="46"/>
        <v>118</v>
      </c>
      <c r="U43" s="43">
        <f t="shared" si="47"/>
        <v>411</v>
      </c>
      <c r="V43" s="43">
        <f t="shared" si="48"/>
        <v>123</v>
      </c>
      <c r="W43" s="43">
        <f t="shared" si="49"/>
        <v>431</v>
      </c>
      <c r="X43" s="43">
        <f t="shared" si="50"/>
        <v>129</v>
      </c>
      <c r="Y43" s="43">
        <f t="shared" si="51"/>
        <v>451</v>
      </c>
      <c r="Z43" s="43">
        <f t="shared" si="52"/>
        <v>134</v>
      </c>
      <c r="AA43" s="43">
        <f t="shared" si="53"/>
        <v>470</v>
      </c>
      <c r="AB43" s="43"/>
      <c r="AC43" s="45"/>
    </row>
    <row r="44" spans="1:29" s="46" customFormat="1" ht="11.15" customHeight="1">
      <c r="A44" s="42">
        <v>5</v>
      </c>
      <c r="B44" s="43">
        <f t="shared" si="28"/>
        <v>97</v>
      </c>
      <c r="C44" s="43">
        <f t="shared" si="29"/>
        <v>339</v>
      </c>
      <c r="D44" s="43">
        <f t="shared" si="30"/>
        <v>101</v>
      </c>
      <c r="E44" s="43">
        <f t="shared" si="31"/>
        <v>354</v>
      </c>
      <c r="F44" s="43">
        <f t="shared" si="32"/>
        <v>106</v>
      </c>
      <c r="G44" s="43">
        <f t="shared" si="33"/>
        <v>370</v>
      </c>
      <c r="H44" s="43">
        <f t="shared" si="34"/>
        <v>111</v>
      </c>
      <c r="I44" s="43">
        <f t="shared" si="35"/>
        <v>389</v>
      </c>
      <c r="J44" s="43">
        <f t="shared" si="36"/>
        <v>117</v>
      </c>
      <c r="K44" s="43">
        <f t="shared" si="37"/>
        <v>408</v>
      </c>
      <c r="L44" s="43">
        <f t="shared" si="38"/>
        <v>122</v>
      </c>
      <c r="M44" s="43">
        <f t="shared" si="39"/>
        <v>428</v>
      </c>
      <c r="N44" s="43">
        <f t="shared" si="40"/>
        <v>128</v>
      </c>
      <c r="O44" s="43">
        <f t="shared" si="41"/>
        <v>447</v>
      </c>
      <c r="P44" s="43">
        <f t="shared" si="42"/>
        <v>133</v>
      </c>
      <c r="Q44" s="43">
        <f t="shared" si="43"/>
        <v>466</v>
      </c>
      <c r="R44" s="43">
        <f t="shared" si="44"/>
        <v>140</v>
      </c>
      <c r="S44" s="43">
        <f t="shared" si="45"/>
        <v>491</v>
      </c>
      <c r="T44" s="43">
        <f t="shared" si="46"/>
        <v>147</v>
      </c>
      <c r="U44" s="43">
        <f t="shared" si="47"/>
        <v>515</v>
      </c>
      <c r="V44" s="43">
        <f t="shared" si="48"/>
        <v>154</v>
      </c>
      <c r="W44" s="43">
        <f t="shared" si="49"/>
        <v>539</v>
      </c>
      <c r="X44" s="43">
        <f t="shared" si="50"/>
        <v>161</v>
      </c>
      <c r="Y44" s="43">
        <f t="shared" si="51"/>
        <v>563</v>
      </c>
      <c r="Z44" s="43">
        <f t="shared" si="52"/>
        <v>168</v>
      </c>
      <c r="AA44" s="43">
        <f t="shared" si="53"/>
        <v>587</v>
      </c>
      <c r="AB44" s="43"/>
      <c r="AC44" s="45"/>
    </row>
    <row r="45" spans="1:29" s="46" customFormat="1" ht="11.15" customHeight="1">
      <c r="A45" s="42">
        <v>6</v>
      </c>
      <c r="B45" s="43">
        <f t="shared" si="28"/>
        <v>117</v>
      </c>
      <c r="C45" s="43">
        <f t="shared" si="29"/>
        <v>407</v>
      </c>
      <c r="D45" s="43">
        <f t="shared" si="30"/>
        <v>121</v>
      </c>
      <c r="E45" s="43">
        <f t="shared" si="31"/>
        <v>425</v>
      </c>
      <c r="F45" s="43">
        <f t="shared" si="32"/>
        <v>127</v>
      </c>
      <c r="G45" s="43">
        <f t="shared" si="33"/>
        <v>443</v>
      </c>
      <c r="H45" s="43">
        <f t="shared" si="34"/>
        <v>133</v>
      </c>
      <c r="I45" s="43">
        <f t="shared" si="35"/>
        <v>466</v>
      </c>
      <c r="J45" s="43">
        <f t="shared" si="36"/>
        <v>140</v>
      </c>
      <c r="K45" s="43">
        <f t="shared" si="37"/>
        <v>490</v>
      </c>
      <c r="L45" s="43">
        <f t="shared" si="38"/>
        <v>146</v>
      </c>
      <c r="M45" s="43">
        <f t="shared" si="39"/>
        <v>513</v>
      </c>
      <c r="N45" s="43">
        <f t="shared" si="40"/>
        <v>153</v>
      </c>
      <c r="O45" s="43">
        <f t="shared" si="41"/>
        <v>536</v>
      </c>
      <c r="P45" s="43">
        <f t="shared" si="42"/>
        <v>160</v>
      </c>
      <c r="Q45" s="43">
        <f t="shared" si="43"/>
        <v>559</v>
      </c>
      <c r="R45" s="43">
        <f t="shared" si="44"/>
        <v>168</v>
      </c>
      <c r="S45" s="43">
        <f t="shared" si="45"/>
        <v>588</v>
      </c>
      <c r="T45" s="43">
        <f t="shared" si="46"/>
        <v>176</v>
      </c>
      <c r="U45" s="43">
        <f t="shared" si="47"/>
        <v>617</v>
      </c>
      <c r="V45" s="43">
        <f t="shared" si="48"/>
        <v>185</v>
      </c>
      <c r="W45" s="43">
        <f t="shared" si="49"/>
        <v>647</v>
      </c>
      <c r="X45" s="43">
        <f t="shared" si="50"/>
        <v>194</v>
      </c>
      <c r="Y45" s="43">
        <f t="shared" si="51"/>
        <v>676</v>
      </c>
      <c r="Z45" s="43">
        <f t="shared" si="52"/>
        <v>201</v>
      </c>
      <c r="AA45" s="43">
        <f t="shared" si="53"/>
        <v>705</v>
      </c>
      <c r="AB45" s="43"/>
      <c r="AC45" s="45"/>
    </row>
    <row r="46" spans="1:29" s="46" customFormat="1" ht="11.15" customHeight="1">
      <c r="A46" s="42">
        <v>7</v>
      </c>
      <c r="B46" s="43">
        <f t="shared" si="28"/>
        <v>135</v>
      </c>
      <c r="C46" s="43">
        <f t="shared" si="29"/>
        <v>474</v>
      </c>
      <c r="D46" s="43">
        <f t="shared" si="30"/>
        <v>142</v>
      </c>
      <c r="E46" s="43">
        <f t="shared" si="31"/>
        <v>496</v>
      </c>
      <c r="F46" s="43">
        <f t="shared" si="32"/>
        <v>147</v>
      </c>
      <c r="G46" s="43">
        <f t="shared" si="33"/>
        <v>517</v>
      </c>
      <c r="H46" s="43">
        <f t="shared" si="34"/>
        <v>155</v>
      </c>
      <c r="I46" s="43">
        <f t="shared" si="35"/>
        <v>544</v>
      </c>
      <c r="J46" s="43">
        <f t="shared" si="36"/>
        <v>163</v>
      </c>
      <c r="K46" s="43">
        <f t="shared" si="37"/>
        <v>571</v>
      </c>
      <c r="L46" s="43">
        <f t="shared" si="38"/>
        <v>171</v>
      </c>
      <c r="M46" s="43">
        <f t="shared" si="39"/>
        <v>598</v>
      </c>
      <c r="N46" s="43">
        <f t="shared" si="40"/>
        <v>178</v>
      </c>
      <c r="O46" s="43">
        <f t="shared" si="41"/>
        <v>625</v>
      </c>
      <c r="P46" s="43">
        <f t="shared" si="42"/>
        <v>186</v>
      </c>
      <c r="Q46" s="43">
        <f t="shared" si="43"/>
        <v>652</v>
      </c>
      <c r="R46" s="43">
        <f t="shared" si="44"/>
        <v>196</v>
      </c>
      <c r="S46" s="43">
        <f t="shared" si="45"/>
        <v>686</v>
      </c>
      <c r="T46" s="43">
        <f t="shared" si="46"/>
        <v>206</v>
      </c>
      <c r="U46" s="43">
        <f t="shared" si="47"/>
        <v>720</v>
      </c>
      <c r="V46" s="43">
        <f t="shared" si="48"/>
        <v>216</v>
      </c>
      <c r="W46" s="43">
        <f t="shared" si="49"/>
        <v>755</v>
      </c>
      <c r="X46" s="43">
        <f t="shared" si="50"/>
        <v>225</v>
      </c>
      <c r="Y46" s="43">
        <f t="shared" si="51"/>
        <v>789</v>
      </c>
      <c r="Z46" s="43">
        <f t="shared" si="52"/>
        <v>235</v>
      </c>
      <c r="AA46" s="43">
        <f t="shared" si="53"/>
        <v>823</v>
      </c>
      <c r="AB46" s="43"/>
      <c r="AC46" s="45"/>
    </row>
    <row r="47" spans="1:29" s="46" customFormat="1" ht="11.15" customHeight="1">
      <c r="A47" s="42">
        <v>8</v>
      </c>
      <c r="B47" s="43">
        <f t="shared" si="28"/>
        <v>155</v>
      </c>
      <c r="C47" s="43">
        <f t="shared" si="29"/>
        <v>542</v>
      </c>
      <c r="D47" s="43">
        <f t="shared" si="30"/>
        <v>162</v>
      </c>
      <c r="E47" s="43">
        <f t="shared" si="31"/>
        <v>567</v>
      </c>
      <c r="F47" s="43">
        <f t="shared" si="32"/>
        <v>169</v>
      </c>
      <c r="G47" s="43">
        <f t="shared" si="33"/>
        <v>592</v>
      </c>
      <c r="H47" s="43">
        <f t="shared" si="34"/>
        <v>178</v>
      </c>
      <c r="I47" s="43">
        <f t="shared" si="35"/>
        <v>623</v>
      </c>
      <c r="J47" s="43">
        <f t="shared" si="36"/>
        <v>187</v>
      </c>
      <c r="K47" s="43">
        <f t="shared" si="37"/>
        <v>653</v>
      </c>
      <c r="L47" s="43">
        <f t="shared" si="38"/>
        <v>196</v>
      </c>
      <c r="M47" s="43">
        <f t="shared" si="39"/>
        <v>684</v>
      </c>
      <c r="N47" s="43">
        <f t="shared" si="40"/>
        <v>205</v>
      </c>
      <c r="O47" s="43">
        <f t="shared" si="41"/>
        <v>715</v>
      </c>
      <c r="P47" s="43">
        <f t="shared" si="42"/>
        <v>213</v>
      </c>
      <c r="Q47" s="43">
        <f t="shared" si="43"/>
        <v>746</v>
      </c>
      <c r="R47" s="43">
        <f t="shared" si="44"/>
        <v>224</v>
      </c>
      <c r="S47" s="43">
        <f t="shared" si="45"/>
        <v>784</v>
      </c>
      <c r="T47" s="43">
        <f t="shared" si="46"/>
        <v>235</v>
      </c>
      <c r="U47" s="43">
        <f t="shared" si="47"/>
        <v>824</v>
      </c>
      <c r="V47" s="43">
        <f t="shared" si="48"/>
        <v>246</v>
      </c>
      <c r="W47" s="43">
        <f t="shared" si="49"/>
        <v>862</v>
      </c>
      <c r="X47" s="43">
        <f t="shared" si="50"/>
        <v>257</v>
      </c>
      <c r="Y47" s="43">
        <f t="shared" si="51"/>
        <v>901</v>
      </c>
      <c r="Z47" s="43">
        <f t="shared" si="52"/>
        <v>268</v>
      </c>
      <c r="AA47" s="43">
        <f t="shared" si="53"/>
        <v>940</v>
      </c>
      <c r="AB47" s="43"/>
      <c r="AC47" s="45"/>
    </row>
    <row r="48" spans="1:29" s="46" customFormat="1" ht="11.15" customHeight="1">
      <c r="A48" s="42">
        <v>9</v>
      </c>
      <c r="B48" s="43">
        <f t="shared" si="28"/>
        <v>174</v>
      </c>
      <c r="C48" s="43">
        <f t="shared" si="29"/>
        <v>609</v>
      </c>
      <c r="D48" s="43">
        <f t="shared" si="30"/>
        <v>183</v>
      </c>
      <c r="E48" s="43">
        <f t="shared" si="31"/>
        <v>638</v>
      </c>
      <c r="F48" s="43">
        <f t="shared" si="32"/>
        <v>190</v>
      </c>
      <c r="G48" s="43">
        <f t="shared" si="33"/>
        <v>665</v>
      </c>
      <c r="H48" s="43">
        <f t="shared" si="34"/>
        <v>200</v>
      </c>
      <c r="I48" s="43">
        <f t="shared" si="35"/>
        <v>700</v>
      </c>
      <c r="J48" s="43">
        <f t="shared" si="36"/>
        <v>210</v>
      </c>
      <c r="K48" s="43">
        <f t="shared" si="37"/>
        <v>735</v>
      </c>
      <c r="L48" s="43">
        <f t="shared" si="38"/>
        <v>220</v>
      </c>
      <c r="M48" s="43">
        <f t="shared" si="39"/>
        <v>769</v>
      </c>
      <c r="N48" s="43">
        <f t="shared" si="40"/>
        <v>230</v>
      </c>
      <c r="O48" s="43">
        <f t="shared" si="41"/>
        <v>804</v>
      </c>
      <c r="P48" s="43">
        <f t="shared" si="42"/>
        <v>240</v>
      </c>
      <c r="Q48" s="43">
        <f t="shared" si="43"/>
        <v>838</v>
      </c>
      <c r="R48" s="43">
        <f t="shared" si="44"/>
        <v>252</v>
      </c>
      <c r="S48" s="43">
        <f t="shared" si="45"/>
        <v>882</v>
      </c>
      <c r="T48" s="43">
        <f t="shared" si="46"/>
        <v>265</v>
      </c>
      <c r="U48" s="43">
        <f t="shared" si="47"/>
        <v>926</v>
      </c>
      <c r="V48" s="43">
        <f t="shared" si="48"/>
        <v>277</v>
      </c>
      <c r="W48" s="43">
        <f t="shared" si="49"/>
        <v>970</v>
      </c>
      <c r="X48" s="43">
        <f t="shared" si="50"/>
        <v>289</v>
      </c>
      <c r="Y48" s="43">
        <f t="shared" si="51"/>
        <v>1014</v>
      </c>
      <c r="Z48" s="43">
        <f t="shared" si="52"/>
        <v>302</v>
      </c>
      <c r="AA48" s="43">
        <f t="shared" si="53"/>
        <v>1058</v>
      </c>
      <c r="AB48" s="43"/>
      <c r="AC48" s="45"/>
    </row>
    <row r="49" spans="1:29" s="46" customFormat="1" ht="11.15" customHeight="1">
      <c r="A49" s="42">
        <v>10</v>
      </c>
      <c r="B49" s="43">
        <f t="shared" si="28"/>
        <v>194</v>
      </c>
      <c r="C49" s="43">
        <f t="shared" si="29"/>
        <v>678</v>
      </c>
      <c r="D49" s="43">
        <f t="shared" si="30"/>
        <v>202</v>
      </c>
      <c r="E49" s="43">
        <f t="shared" si="31"/>
        <v>708</v>
      </c>
      <c r="F49" s="43">
        <f t="shared" si="32"/>
        <v>211</v>
      </c>
      <c r="G49" s="43">
        <f t="shared" si="33"/>
        <v>739</v>
      </c>
      <c r="H49" s="43">
        <f t="shared" si="34"/>
        <v>222</v>
      </c>
      <c r="I49" s="43">
        <f t="shared" si="35"/>
        <v>778</v>
      </c>
      <c r="J49" s="43">
        <f t="shared" si="36"/>
        <v>233</v>
      </c>
      <c r="K49" s="43">
        <f t="shared" si="37"/>
        <v>816</v>
      </c>
      <c r="L49" s="43">
        <f t="shared" si="38"/>
        <v>244</v>
      </c>
      <c r="M49" s="43">
        <f t="shared" si="39"/>
        <v>855</v>
      </c>
      <c r="N49" s="43">
        <f t="shared" si="40"/>
        <v>255</v>
      </c>
      <c r="O49" s="43">
        <f t="shared" si="41"/>
        <v>893</v>
      </c>
      <c r="P49" s="43">
        <f t="shared" si="42"/>
        <v>266</v>
      </c>
      <c r="Q49" s="43">
        <f t="shared" si="43"/>
        <v>932</v>
      </c>
      <c r="R49" s="43">
        <f t="shared" si="44"/>
        <v>280</v>
      </c>
      <c r="S49" s="43">
        <f t="shared" si="45"/>
        <v>980</v>
      </c>
      <c r="T49" s="43">
        <f t="shared" si="46"/>
        <v>294</v>
      </c>
      <c r="U49" s="43">
        <f t="shared" si="47"/>
        <v>1030</v>
      </c>
      <c r="V49" s="43">
        <f t="shared" si="48"/>
        <v>308</v>
      </c>
      <c r="W49" s="43">
        <f t="shared" si="49"/>
        <v>1078</v>
      </c>
      <c r="X49" s="43">
        <f t="shared" si="50"/>
        <v>322</v>
      </c>
      <c r="Y49" s="43">
        <f t="shared" si="51"/>
        <v>1126</v>
      </c>
      <c r="Z49" s="43">
        <f t="shared" si="52"/>
        <v>336</v>
      </c>
      <c r="AA49" s="43">
        <f t="shared" si="53"/>
        <v>1176</v>
      </c>
      <c r="AB49" s="43"/>
      <c r="AC49" s="45"/>
    </row>
    <row r="50" spans="1:29" s="46" customFormat="1" ht="11.15" customHeight="1">
      <c r="A50" s="42">
        <v>11</v>
      </c>
      <c r="B50" s="43">
        <f t="shared" si="28"/>
        <v>213</v>
      </c>
      <c r="C50" s="43">
        <f t="shared" si="29"/>
        <v>746</v>
      </c>
      <c r="D50" s="43">
        <f t="shared" si="30"/>
        <v>222</v>
      </c>
      <c r="E50" s="43">
        <f t="shared" si="31"/>
        <v>779</v>
      </c>
      <c r="F50" s="43">
        <f t="shared" si="32"/>
        <v>232</v>
      </c>
      <c r="G50" s="43">
        <f t="shared" si="33"/>
        <v>813</v>
      </c>
      <c r="H50" s="43">
        <f t="shared" si="34"/>
        <v>244</v>
      </c>
      <c r="I50" s="43">
        <f t="shared" si="35"/>
        <v>856</v>
      </c>
      <c r="J50" s="43">
        <f t="shared" si="36"/>
        <v>256</v>
      </c>
      <c r="K50" s="43">
        <f t="shared" si="37"/>
        <v>898</v>
      </c>
      <c r="L50" s="43">
        <f t="shared" si="38"/>
        <v>268</v>
      </c>
      <c r="M50" s="43">
        <f t="shared" si="39"/>
        <v>940</v>
      </c>
      <c r="N50" s="43">
        <f t="shared" si="40"/>
        <v>281</v>
      </c>
      <c r="O50" s="43">
        <f t="shared" si="41"/>
        <v>982</v>
      </c>
      <c r="P50" s="43">
        <f t="shared" si="42"/>
        <v>293</v>
      </c>
      <c r="Q50" s="43">
        <f t="shared" si="43"/>
        <v>1025</v>
      </c>
      <c r="R50" s="43">
        <f t="shared" si="44"/>
        <v>308</v>
      </c>
      <c r="S50" s="43">
        <f t="shared" si="45"/>
        <v>1078</v>
      </c>
      <c r="T50" s="43">
        <f t="shared" si="46"/>
        <v>323</v>
      </c>
      <c r="U50" s="43">
        <f t="shared" si="47"/>
        <v>1132</v>
      </c>
      <c r="V50" s="43">
        <f t="shared" si="48"/>
        <v>339</v>
      </c>
      <c r="W50" s="43">
        <f t="shared" si="49"/>
        <v>1186</v>
      </c>
      <c r="X50" s="43">
        <f t="shared" si="50"/>
        <v>354</v>
      </c>
      <c r="Y50" s="43">
        <f t="shared" si="51"/>
        <v>1240</v>
      </c>
      <c r="Z50" s="43">
        <f t="shared" si="52"/>
        <v>370</v>
      </c>
      <c r="AA50" s="43">
        <f t="shared" si="53"/>
        <v>1294</v>
      </c>
      <c r="AB50" s="43"/>
      <c r="AC50" s="45"/>
    </row>
    <row r="51" spans="1:29" s="46" customFormat="1" ht="11.15" customHeight="1">
      <c r="A51" s="42">
        <v>12</v>
      </c>
      <c r="B51" s="43">
        <f t="shared" si="28"/>
        <v>232</v>
      </c>
      <c r="C51" s="43">
        <f t="shared" si="29"/>
        <v>813</v>
      </c>
      <c r="D51" s="43">
        <f t="shared" si="30"/>
        <v>243</v>
      </c>
      <c r="E51" s="43">
        <f t="shared" si="31"/>
        <v>850</v>
      </c>
      <c r="F51" s="43">
        <f t="shared" si="32"/>
        <v>253</v>
      </c>
      <c r="G51" s="43">
        <f t="shared" si="33"/>
        <v>887</v>
      </c>
      <c r="H51" s="43">
        <f t="shared" si="34"/>
        <v>266</v>
      </c>
      <c r="I51" s="43">
        <f t="shared" si="35"/>
        <v>933</v>
      </c>
      <c r="J51" s="43">
        <f t="shared" si="36"/>
        <v>279</v>
      </c>
      <c r="K51" s="43">
        <f t="shared" si="37"/>
        <v>979</v>
      </c>
      <c r="L51" s="43">
        <f t="shared" si="38"/>
        <v>293</v>
      </c>
      <c r="M51" s="43">
        <f t="shared" si="39"/>
        <v>1025</v>
      </c>
      <c r="N51" s="43">
        <f t="shared" si="40"/>
        <v>306</v>
      </c>
      <c r="O51" s="43">
        <f t="shared" si="41"/>
        <v>1071</v>
      </c>
      <c r="P51" s="43">
        <f t="shared" si="42"/>
        <v>319</v>
      </c>
      <c r="Q51" s="43">
        <f t="shared" si="43"/>
        <v>1118</v>
      </c>
      <c r="R51" s="43">
        <f t="shared" si="44"/>
        <v>337</v>
      </c>
      <c r="S51" s="43">
        <f t="shared" si="45"/>
        <v>1177</v>
      </c>
      <c r="T51" s="43">
        <f t="shared" si="46"/>
        <v>353</v>
      </c>
      <c r="U51" s="43">
        <f t="shared" si="47"/>
        <v>1235</v>
      </c>
      <c r="V51" s="43">
        <f t="shared" si="48"/>
        <v>370</v>
      </c>
      <c r="W51" s="43">
        <f t="shared" si="49"/>
        <v>1294</v>
      </c>
      <c r="X51" s="43">
        <f t="shared" si="50"/>
        <v>386</v>
      </c>
      <c r="Y51" s="43">
        <f t="shared" si="51"/>
        <v>1352</v>
      </c>
      <c r="Z51" s="43">
        <f t="shared" si="52"/>
        <v>403</v>
      </c>
      <c r="AA51" s="43">
        <f t="shared" si="53"/>
        <v>1410</v>
      </c>
      <c r="AB51" s="43"/>
      <c r="AC51" s="45"/>
    </row>
    <row r="52" spans="1:29" s="46" customFormat="1" ht="11.15" customHeight="1">
      <c r="A52" s="42">
        <v>13</v>
      </c>
      <c r="B52" s="43">
        <f t="shared" si="28"/>
        <v>252</v>
      </c>
      <c r="C52" s="43">
        <f t="shared" si="29"/>
        <v>881</v>
      </c>
      <c r="D52" s="43">
        <f t="shared" si="30"/>
        <v>263</v>
      </c>
      <c r="E52" s="43">
        <f t="shared" si="31"/>
        <v>921</v>
      </c>
      <c r="F52" s="43">
        <f t="shared" si="32"/>
        <v>275</v>
      </c>
      <c r="G52" s="43">
        <f t="shared" si="33"/>
        <v>961</v>
      </c>
      <c r="H52" s="43">
        <f t="shared" si="34"/>
        <v>289</v>
      </c>
      <c r="I52" s="43">
        <f t="shared" si="35"/>
        <v>1011</v>
      </c>
      <c r="J52" s="43">
        <f t="shared" si="36"/>
        <v>304</v>
      </c>
      <c r="K52" s="43">
        <f t="shared" si="37"/>
        <v>1061</v>
      </c>
      <c r="L52" s="43">
        <f t="shared" si="38"/>
        <v>318</v>
      </c>
      <c r="M52" s="43">
        <f t="shared" si="39"/>
        <v>1111</v>
      </c>
      <c r="N52" s="43">
        <f t="shared" si="40"/>
        <v>332</v>
      </c>
      <c r="O52" s="43">
        <f t="shared" si="41"/>
        <v>1162</v>
      </c>
      <c r="P52" s="43">
        <f t="shared" si="42"/>
        <v>346</v>
      </c>
      <c r="Q52" s="43">
        <f t="shared" si="43"/>
        <v>1211</v>
      </c>
      <c r="R52" s="43">
        <f t="shared" si="44"/>
        <v>364</v>
      </c>
      <c r="S52" s="43">
        <f t="shared" si="45"/>
        <v>1275</v>
      </c>
      <c r="T52" s="43">
        <f t="shared" si="46"/>
        <v>383</v>
      </c>
      <c r="U52" s="43">
        <f t="shared" si="47"/>
        <v>1338</v>
      </c>
      <c r="V52" s="43">
        <f t="shared" si="48"/>
        <v>400</v>
      </c>
      <c r="W52" s="43">
        <f t="shared" si="49"/>
        <v>1401</v>
      </c>
      <c r="X52" s="43">
        <f t="shared" si="50"/>
        <v>418</v>
      </c>
      <c r="Y52" s="43">
        <f t="shared" si="51"/>
        <v>1465</v>
      </c>
      <c r="Z52" s="43">
        <f t="shared" si="52"/>
        <v>437</v>
      </c>
      <c r="AA52" s="43">
        <f t="shared" si="53"/>
        <v>1528</v>
      </c>
      <c r="AB52" s="43"/>
      <c r="AC52" s="45"/>
    </row>
    <row r="53" spans="1:29" s="46" customFormat="1" ht="11.15" customHeight="1">
      <c r="A53" s="42">
        <v>14</v>
      </c>
      <c r="B53" s="43">
        <f t="shared" si="28"/>
        <v>271</v>
      </c>
      <c r="C53" s="43">
        <f t="shared" si="29"/>
        <v>948</v>
      </c>
      <c r="D53" s="43">
        <f t="shared" si="30"/>
        <v>284</v>
      </c>
      <c r="E53" s="43">
        <f t="shared" si="31"/>
        <v>992</v>
      </c>
      <c r="F53" s="43">
        <f t="shared" si="32"/>
        <v>296</v>
      </c>
      <c r="G53" s="43">
        <f t="shared" si="33"/>
        <v>1035</v>
      </c>
      <c r="H53" s="43">
        <f t="shared" si="34"/>
        <v>311</v>
      </c>
      <c r="I53" s="43">
        <f t="shared" si="35"/>
        <v>1089</v>
      </c>
      <c r="J53" s="43">
        <f t="shared" si="36"/>
        <v>327</v>
      </c>
      <c r="K53" s="43">
        <f t="shared" si="37"/>
        <v>1143</v>
      </c>
      <c r="L53" s="43">
        <f t="shared" si="38"/>
        <v>342</v>
      </c>
      <c r="M53" s="43">
        <f t="shared" si="39"/>
        <v>1197</v>
      </c>
      <c r="N53" s="43">
        <f t="shared" si="40"/>
        <v>357</v>
      </c>
      <c r="O53" s="43">
        <f t="shared" si="41"/>
        <v>1251</v>
      </c>
      <c r="P53" s="43">
        <f t="shared" si="42"/>
        <v>373</v>
      </c>
      <c r="Q53" s="43">
        <f t="shared" si="43"/>
        <v>1305</v>
      </c>
      <c r="R53" s="43">
        <f t="shared" si="44"/>
        <v>393</v>
      </c>
      <c r="S53" s="43">
        <f t="shared" si="45"/>
        <v>1373</v>
      </c>
      <c r="T53" s="43">
        <f t="shared" si="46"/>
        <v>411</v>
      </c>
      <c r="U53" s="43">
        <f t="shared" si="47"/>
        <v>1441</v>
      </c>
      <c r="V53" s="43">
        <f t="shared" si="48"/>
        <v>431</v>
      </c>
      <c r="W53" s="43">
        <f t="shared" si="49"/>
        <v>1509</v>
      </c>
      <c r="X53" s="43">
        <f t="shared" si="50"/>
        <v>451</v>
      </c>
      <c r="Y53" s="43">
        <f t="shared" si="51"/>
        <v>1577</v>
      </c>
      <c r="Z53" s="43">
        <f t="shared" si="52"/>
        <v>470</v>
      </c>
      <c r="AA53" s="43">
        <f t="shared" si="53"/>
        <v>1646</v>
      </c>
      <c r="AB53" s="43"/>
      <c r="AC53" s="45"/>
    </row>
    <row r="54" spans="1:29" s="46" customFormat="1" ht="11.15" customHeight="1">
      <c r="A54" s="42">
        <v>15</v>
      </c>
      <c r="B54" s="43">
        <f t="shared" si="28"/>
        <v>290</v>
      </c>
      <c r="C54" s="43">
        <f t="shared" si="29"/>
        <v>1016</v>
      </c>
      <c r="D54" s="43">
        <f t="shared" si="30"/>
        <v>304</v>
      </c>
      <c r="E54" s="43">
        <f t="shared" si="31"/>
        <v>1063</v>
      </c>
      <c r="F54" s="43">
        <f t="shared" si="32"/>
        <v>317</v>
      </c>
      <c r="G54" s="43">
        <f t="shared" si="33"/>
        <v>1109</v>
      </c>
      <c r="H54" s="43">
        <f t="shared" si="34"/>
        <v>333</v>
      </c>
      <c r="I54" s="43">
        <f t="shared" si="35"/>
        <v>1167</v>
      </c>
      <c r="J54" s="43">
        <f t="shared" si="36"/>
        <v>350</v>
      </c>
      <c r="K54" s="43">
        <f t="shared" si="37"/>
        <v>1224</v>
      </c>
      <c r="L54" s="43">
        <f t="shared" si="38"/>
        <v>366</v>
      </c>
      <c r="M54" s="43">
        <f t="shared" si="39"/>
        <v>1283</v>
      </c>
      <c r="N54" s="43">
        <f t="shared" si="40"/>
        <v>383</v>
      </c>
      <c r="O54" s="43">
        <f t="shared" si="41"/>
        <v>1340</v>
      </c>
      <c r="P54" s="43">
        <f t="shared" si="42"/>
        <v>399</v>
      </c>
      <c r="Q54" s="43">
        <f t="shared" si="43"/>
        <v>1398</v>
      </c>
      <c r="R54" s="43">
        <f t="shared" si="44"/>
        <v>420</v>
      </c>
      <c r="S54" s="43">
        <f t="shared" si="45"/>
        <v>1471</v>
      </c>
      <c r="T54" s="43">
        <f t="shared" si="46"/>
        <v>441</v>
      </c>
      <c r="U54" s="43">
        <f t="shared" si="47"/>
        <v>1544</v>
      </c>
      <c r="V54" s="43">
        <f t="shared" si="48"/>
        <v>462</v>
      </c>
      <c r="W54" s="43">
        <f t="shared" si="49"/>
        <v>1617</v>
      </c>
      <c r="X54" s="43">
        <f t="shared" si="50"/>
        <v>483</v>
      </c>
      <c r="Y54" s="43">
        <f t="shared" si="51"/>
        <v>1691</v>
      </c>
      <c r="Z54" s="43">
        <f t="shared" si="52"/>
        <v>504</v>
      </c>
      <c r="AA54" s="43">
        <f t="shared" si="53"/>
        <v>1763</v>
      </c>
      <c r="AB54" s="43"/>
      <c r="AC54" s="45"/>
    </row>
    <row r="55" spans="1:29" s="46" customFormat="1" ht="11.15" customHeight="1">
      <c r="A55" s="42">
        <v>16</v>
      </c>
      <c r="B55" s="43">
        <f t="shared" si="28"/>
        <v>310</v>
      </c>
      <c r="C55" s="43">
        <f t="shared" si="29"/>
        <v>1085</v>
      </c>
      <c r="D55" s="43">
        <f t="shared" si="30"/>
        <v>323</v>
      </c>
      <c r="E55" s="43">
        <f t="shared" si="31"/>
        <v>1133</v>
      </c>
      <c r="F55" s="43">
        <f t="shared" si="32"/>
        <v>338</v>
      </c>
      <c r="G55" s="43">
        <f t="shared" si="33"/>
        <v>1183</v>
      </c>
      <c r="H55" s="43">
        <f t="shared" si="34"/>
        <v>355</v>
      </c>
      <c r="I55" s="43">
        <f t="shared" si="35"/>
        <v>1244</v>
      </c>
      <c r="J55" s="43">
        <f t="shared" si="36"/>
        <v>373</v>
      </c>
      <c r="K55" s="43">
        <f t="shared" si="37"/>
        <v>1306</v>
      </c>
      <c r="L55" s="43">
        <f t="shared" si="38"/>
        <v>391</v>
      </c>
      <c r="M55" s="43">
        <f t="shared" si="39"/>
        <v>1367</v>
      </c>
      <c r="N55" s="43">
        <f t="shared" si="40"/>
        <v>408</v>
      </c>
      <c r="O55" s="43">
        <f t="shared" si="41"/>
        <v>1429</v>
      </c>
      <c r="P55" s="43">
        <f t="shared" si="42"/>
        <v>426</v>
      </c>
      <c r="Q55" s="43">
        <f t="shared" si="43"/>
        <v>1491</v>
      </c>
      <c r="R55" s="43">
        <f t="shared" si="44"/>
        <v>448</v>
      </c>
      <c r="S55" s="43">
        <f t="shared" si="45"/>
        <v>1569</v>
      </c>
      <c r="T55" s="43">
        <f t="shared" si="46"/>
        <v>471</v>
      </c>
      <c r="U55" s="43">
        <f t="shared" si="47"/>
        <v>1647</v>
      </c>
      <c r="V55" s="43">
        <f t="shared" si="48"/>
        <v>493</v>
      </c>
      <c r="W55" s="43">
        <f t="shared" si="49"/>
        <v>1725</v>
      </c>
      <c r="X55" s="43">
        <f t="shared" si="50"/>
        <v>515</v>
      </c>
      <c r="Y55" s="43">
        <f t="shared" si="51"/>
        <v>1803</v>
      </c>
      <c r="Z55" s="43">
        <f t="shared" si="52"/>
        <v>538</v>
      </c>
      <c r="AA55" s="43">
        <f t="shared" si="53"/>
        <v>1881</v>
      </c>
      <c r="AB55" s="43"/>
      <c r="AC55" s="45"/>
    </row>
    <row r="56" spans="1:29" s="46" customFormat="1" ht="11.15" customHeight="1">
      <c r="A56" s="42">
        <v>17</v>
      </c>
      <c r="B56" s="43">
        <f t="shared" si="28"/>
        <v>329</v>
      </c>
      <c r="C56" s="43">
        <f t="shared" si="29"/>
        <v>1152</v>
      </c>
      <c r="D56" s="43">
        <f t="shared" si="30"/>
        <v>344</v>
      </c>
      <c r="E56" s="43">
        <f t="shared" si="31"/>
        <v>1204</v>
      </c>
      <c r="F56" s="43">
        <f t="shared" si="32"/>
        <v>359</v>
      </c>
      <c r="G56" s="43">
        <f t="shared" si="33"/>
        <v>1256</v>
      </c>
      <c r="H56" s="43">
        <f t="shared" si="34"/>
        <v>377</v>
      </c>
      <c r="I56" s="43">
        <f t="shared" si="35"/>
        <v>1322</v>
      </c>
      <c r="J56" s="43">
        <f t="shared" si="36"/>
        <v>396</v>
      </c>
      <c r="K56" s="43">
        <f t="shared" si="37"/>
        <v>1387</v>
      </c>
      <c r="L56" s="43">
        <f t="shared" si="38"/>
        <v>415</v>
      </c>
      <c r="M56" s="43">
        <f t="shared" si="39"/>
        <v>1453</v>
      </c>
      <c r="N56" s="43">
        <f t="shared" si="40"/>
        <v>433</v>
      </c>
      <c r="O56" s="43">
        <f t="shared" si="41"/>
        <v>1518</v>
      </c>
      <c r="P56" s="43">
        <f t="shared" si="42"/>
        <v>452</v>
      </c>
      <c r="Q56" s="43">
        <f t="shared" si="43"/>
        <v>1584</v>
      </c>
      <c r="R56" s="43">
        <f t="shared" si="44"/>
        <v>476</v>
      </c>
      <c r="S56" s="43">
        <f t="shared" si="45"/>
        <v>1667</v>
      </c>
      <c r="T56" s="43">
        <f t="shared" si="46"/>
        <v>499</v>
      </c>
      <c r="U56" s="43">
        <f t="shared" si="47"/>
        <v>1750</v>
      </c>
      <c r="V56" s="43">
        <f t="shared" si="48"/>
        <v>524</v>
      </c>
      <c r="W56" s="43">
        <f t="shared" si="49"/>
        <v>1833</v>
      </c>
      <c r="X56" s="43">
        <f t="shared" si="50"/>
        <v>548</v>
      </c>
      <c r="Y56" s="43">
        <f t="shared" si="51"/>
        <v>1915</v>
      </c>
      <c r="Z56" s="43">
        <f t="shared" si="52"/>
        <v>571</v>
      </c>
      <c r="AA56" s="43">
        <f t="shared" si="53"/>
        <v>1999</v>
      </c>
      <c r="AB56" s="43"/>
      <c r="AC56" s="45"/>
    </row>
    <row r="57" spans="1:29" s="46" customFormat="1" ht="11.15" customHeight="1">
      <c r="A57" s="42">
        <v>18</v>
      </c>
      <c r="B57" s="43">
        <f t="shared" si="28"/>
        <v>349</v>
      </c>
      <c r="C57" s="43">
        <f t="shared" si="29"/>
        <v>1220</v>
      </c>
      <c r="D57" s="43">
        <f t="shared" si="30"/>
        <v>364</v>
      </c>
      <c r="E57" s="43">
        <f t="shared" si="31"/>
        <v>1275</v>
      </c>
      <c r="F57" s="43">
        <f t="shared" si="32"/>
        <v>381</v>
      </c>
      <c r="G57" s="43">
        <f t="shared" si="33"/>
        <v>1331</v>
      </c>
      <c r="H57" s="43">
        <f t="shared" si="34"/>
        <v>400</v>
      </c>
      <c r="I57" s="43">
        <f t="shared" si="35"/>
        <v>1400</v>
      </c>
      <c r="J57" s="43">
        <f t="shared" si="36"/>
        <v>420</v>
      </c>
      <c r="K57" s="43">
        <f t="shared" si="37"/>
        <v>1470</v>
      </c>
      <c r="L57" s="43">
        <f t="shared" si="38"/>
        <v>440</v>
      </c>
      <c r="M57" s="43">
        <f t="shared" si="39"/>
        <v>1539</v>
      </c>
      <c r="N57" s="43">
        <f t="shared" si="40"/>
        <v>460</v>
      </c>
      <c r="O57" s="43">
        <f t="shared" si="41"/>
        <v>1608</v>
      </c>
      <c r="P57" s="43">
        <f t="shared" si="42"/>
        <v>480</v>
      </c>
      <c r="Q57" s="43">
        <f t="shared" si="43"/>
        <v>1677</v>
      </c>
      <c r="R57" s="43">
        <f t="shared" si="44"/>
        <v>504</v>
      </c>
      <c r="S57" s="43">
        <f t="shared" si="45"/>
        <v>1764</v>
      </c>
      <c r="T57" s="43">
        <f t="shared" si="46"/>
        <v>529</v>
      </c>
      <c r="U57" s="43">
        <f t="shared" si="47"/>
        <v>1852</v>
      </c>
      <c r="V57" s="43">
        <f t="shared" si="48"/>
        <v>554</v>
      </c>
      <c r="W57" s="43">
        <f t="shared" si="49"/>
        <v>1940</v>
      </c>
      <c r="X57" s="43">
        <f t="shared" si="50"/>
        <v>580</v>
      </c>
      <c r="Y57" s="43">
        <f t="shared" si="51"/>
        <v>2028</v>
      </c>
      <c r="Z57" s="43">
        <f t="shared" si="52"/>
        <v>605</v>
      </c>
      <c r="AA57" s="43">
        <f t="shared" si="53"/>
        <v>2116</v>
      </c>
      <c r="AB57" s="43"/>
      <c r="AC57" s="45"/>
    </row>
    <row r="58" spans="1:29" s="46" customFormat="1" ht="11.15" customHeight="1">
      <c r="A58" s="42">
        <v>19</v>
      </c>
      <c r="B58" s="43">
        <f t="shared" si="28"/>
        <v>367</v>
      </c>
      <c r="C58" s="43">
        <f t="shared" si="29"/>
        <v>1287</v>
      </c>
      <c r="D58" s="43">
        <f t="shared" si="30"/>
        <v>385</v>
      </c>
      <c r="E58" s="43">
        <f t="shared" si="31"/>
        <v>1346</v>
      </c>
      <c r="F58" s="43">
        <f t="shared" si="32"/>
        <v>401</v>
      </c>
      <c r="G58" s="43">
        <f t="shared" si="33"/>
        <v>1405</v>
      </c>
      <c r="H58" s="43">
        <f t="shared" si="34"/>
        <v>422</v>
      </c>
      <c r="I58" s="43">
        <f t="shared" si="35"/>
        <v>1477</v>
      </c>
      <c r="J58" s="43">
        <f t="shared" si="36"/>
        <v>443</v>
      </c>
      <c r="K58" s="43">
        <f t="shared" si="37"/>
        <v>1551</v>
      </c>
      <c r="L58" s="43">
        <f t="shared" si="38"/>
        <v>464</v>
      </c>
      <c r="M58" s="43">
        <f t="shared" si="39"/>
        <v>1624</v>
      </c>
      <c r="N58" s="43">
        <f t="shared" si="40"/>
        <v>485</v>
      </c>
      <c r="O58" s="43">
        <f t="shared" si="41"/>
        <v>1697</v>
      </c>
      <c r="P58" s="43">
        <f t="shared" si="42"/>
        <v>506</v>
      </c>
      <c r="Q58" s="43">
        <f t="shared" si="43"/>
        <v>1770</v>
      </c>
      <c r="R58" s="43">
        <f t="shared" si="44"/>
        <v>532</v>
      </c>
      <c r="S58" s="43">
        <f t="shared" si="45"/>
        <v>1863</v>
      </c>
      <c r="T58" s="43">
        <f t="shared" si="46"/>
        <v>559</v>
      </c>
      <c r="U58" s="43">
        <f t="shared" si="47"/>
        <v>1956</v>
      </c>
      <c r="V58" s="43">
        <f t="shared" si="48"/>
        <v>585</v>
      </c>
      <c r="W58" s="43">
        <f t="shared" si="49"/>
        <v>2048</v>
      </c>
      <c r="X58" s="43">
        <f t="shared" si="50"/>
        <v>612</v>
      </c>
      <c r="Y58" s="43">
        <f t="shared" si="51"/>
        <v>2141</v>
      </c>
      <c r="Z58" s="43">
        <f t="shared" si="52"/>
        <v>638</v>
      </c>
      <c r="AA58" s="43">
        <f t="shared" si="53"/>
        <v>2233</v>
      </c>
      <c r="AB58" s="43"/>
      <c r="AC58" s="45"/>
    </row>
    <row r="59" spans="1:29" s="46" customFormat="1" ht="11.15" customHeight="1">
      <c r="A59" s="42">
        <v>20</v>
      </c>
      <c r="B59" s="43">
        <f t="shared" si="28"/>
        <v>387</v>
      </c>
      <c r="C59" s="43">
        <f t="shared" si="29"/>
        <v>1355</v>
      </c>
      <c r="D59" s="43">
        <f t="shared" si="30"/>
        <v>405</v>
      </c>
      <c r="E59" s="43">
        <f t="shared" si="31"/>
        <v>1417</v>
      </c>
      <c r="F59" s="43">
        <f t="shared" si="32"/>
        <v>422</v>
      </c>
      <c r="G59" s="43">
        <f t="shared" si="33"/>
        <v>1478</v>
      </c>
      <c r="H59" s="43">
        <f t="shared" si="34"/>
        <v>444</v>
      </c>
      <c r="I59" s="43">
        <f t="shared" si="35"/>
        <v>1555</v>
      </c>
      <c r="J59" s="43">
        <f t="shared" si="36"/>
        <v>466</v>
      </c>
      <c r="K59" s="43">
        <f t="shared" si="37"/>
        <v>1632</v>
      </c>
      <c r="L59" s="43">
        <f t="shared" si="38"/>
        <v>488</v>
      </c>
      <c r="M59" s="43">
        <f t="shared" si="39"/>
        <v>1709</v>
      </c>
      <c r="N59" s="43">
        <f t="shared" si="40"/>
        <v>510</v>
      </c>
      <c r="O59" s="43">
        <f t="shared" si="41"/>
        <v>1786</v>
      </c>
      <c r="P59" s="43">
        <f t="shared" si="42"/>
        <v>532</v>
      </c>
      <c r="Q59" s="43">
        <f t="shared" si="43"/>
        <v>1863</v>
      </c>
      <c r="R59" s="43">
        <f t="shared" si="44"/>
        <v>560</v>
      </c>
      <c r="S59" s="43">
        <f t="shared" si="45"/>
        <v>1961</v>
      </c>
      <c r="T59" s="43">
        <f t="shared" si="46"/>
        <v>588</v>
      </c>
      <c r="U59" s="43">
        <f t="shared" si="47"/>
        <v>2058</v>
      </c>
      <c r="V59" s="43">
        <f t="shared" si="48"/>
        <v>616</v>
      </c>
      <c r="W59" s="43">
        <f t="shared" si="49"/>
        <v>2156</v>
      </c>
      <c r="X59" s="43">
        <f t="shared" si="50"/>
        <v>644</v>
      </c>
      <c r="Y59" s="43">
        <f t="shared" si="51"/>
        <v>2254</v>
      </c>
      <c r="Z59" s="43">
        <f t="shared" si="52"/>
        <v>672</v>
      </c>
      <c r="AA59" s="43">
        <f t="shared" si="53"/>
        <v>2351</v>
      </c>
      <c r="AB59" s="43"/>
      <c r="AC59" s="45"/>
    </row>
    <row r="60" spans="1:29" s="46" customFormat="1" ht="11.15" customHeight="1">
      <c r="A60" s="42">
        <v>21</v>
      </c>
      <c r="B60" s="43">
        <f t="shared" si="28"/>
        <v>407</v>
      </c>
      <c r="C60" s="43">
        <f t="shared" si="29"/>
        <v>1423</v>
      </c>
      <c r="D60" s="43">
        <f t="shared" si="30"/>
        <v>425</v>
      </c>
      <c r="E60" s="43">
        <f t="shared" si="31"/>
        <v>1487</v>
      </c>
      <c r="F60" s="43">
        <f t="shared" si="32"/>
        <v>443</v>
      </c>
      <c r="G60" s="43">
        <f t="shared" si="33"/>
        <v>1552</v>
      </c>
      <c r="H60" s="43">
        <f t="shared" si="34"/>
        <v>466</v>
      </c>
      <c r="I60" s="43">
        <f t="shared" si="35"/>
        <v>1633</v>
      </c>
      <c r="J60" s="43">
        <f t="shared" si="36"/>
        <v>490</v>
      </c>
      <c r="K60" s="43">
        <f t="shared" si="37"/>
        <v>1714</v>
      </c>
      <c r="L60" s="43">
        <f t="shared" si="38"/>
        <v>513</v>
      </c>
      <c r="M60" s="43">
        <f t="shared" si="39"/>
        <v>1795</v>
      </c>
      <c r="N60" s="43">
        <f t="shared" si="40"/>
        <v>536</v>
      </c>
      <c r="O60" s="43">
        <f t="shared" si="41"/>
        <v>1876</v>
      </c>
      <c r="P60" s="43">
        <f t="shared" si="42"/>
        <v>559</v>
      </c>
      <c r="Q60" s="43">
        <f t="shared" si="43"/>
        <v>1957</v>
      </c>
      <c r="R60" s="43">
        <f t="shared" si="44"/>
        <v>588</v>
      </c>
      <c r="S60" s="43">
        <f t="shared" si="45"/>
        <v>2059</v>
      </c>
      <c r="T60" s="43">
        <f t="shared" si="46"/>
        <v>617</v>
      </c>
      <c r="U60" s="43">
        <f t="shared" si="47"/>
        <v>2161</v>
      </c>
      <c r="V60" s="43">
        <f t="shared" si="48"/>
        <v>647</v>
      </c>
      <c r="W60" s="43">
        <f t="shared" si="49"/>
        <v>2264</v>
      </c>
      <c r="X60" s="43">
        <f t="shared" si="50"/>
        <v>676</v>
      </c>
      <c r="Y60" s="43">
        <f t="shared" si="51"/>
        <v>2366</v>
      </c>
      <c r="Z60" s="43">
        <f t="shared" si="52"/>
        <v>705</v>
      </c>
      <c r="AA60" s="43">
        <f t="shared" si="53"/>
        <v>2468</v>
      </c>
      <c r="AB60" s="43"/>
      <c r="AC60" s="45"/>
    </row>
    <row r="61" spans="1:29" s="46" customFormat="1" ht="11.15" customHeight="1">
      <c r="A61" s="42">
        <v>22</v>
      </c>
      <c r="B61" s="43">
        <f t="shared" si="28"/>
        <v>426</v>
      </c>
      <c r="C61" s="43">
        <f t="shared" si="29"/>
        <v>1491</v>
      </c>
      <c r="D61" s="43">
        <f t="shared" si="30"/>
        <v>445</v>
      </c>
      <c r="E61" s="43">
        <f t="shared" si="31"/>
        <v>1559</v>
      </c>
      <c r="F61" s="43">
        <f t="shared" si="32"/>
        <v>464</v>
      </c>
      <c r="G61" s="43">
        <f t="shared" si="33"/>
        <v>1626</v>
      </c>
      <c r="H61" s="43">
        <f t="shared" si="34"/>
        <v>488</v>
      </c>
      <c r="I61" s="43">
        <f t="shared" si="35"/>
        <v>1711</v>
      </c>
      <c r="J61" s="43">
        <f t="shared" si="36"/>
        <v>513</v>
      </c>
      <c r="K61" s="43">
        <f t="shared" si="37"/>
        <v>1795</v>
      </c>
      <c r="L61" s="43">
        <f t="shared" si="38"/>
        <v>537</v>
      </c>
      <c r="M61" s="43">
        <f t="shared" si="39"/>
        <v>1880</v>
      </c>
      <c r="N61" s="43">
        <f t="shared" si="40"/>
        <v>561</v>
      </c>
      <c r="O61" s="43">
        <f t="shared" si="41"/>
        <v>1965</v>
      </c>
      <c r="P61" s="43">
        <f t="shared" si="42"/>
        <v>585</v>
      </c>
      <c r="Q61" s="43">
        <f t="shared" si="43"/>
        <v>2049</v>
      </c>
      <c r="R61" s="43">
        <f t="shared" si="44"/>
        <v>616</v>
      </c>
      <c r="S61" s="43">
        <f t="shared" si="45"/>
        <v>2157</v>
      </c>
      <c r="T61" s="43">
        <f t="shared" si="46"/>
        <v>647</v>
      </c>
      <c r="U61" s="43">
        <f t="shared" si="47"/>
        <v>2264</v>
      </c>
      <c r="V61" s="43">
        <f t="shared" si="48"/>
        <v>678</v>
      </c>
      <c r="W61" s="43">
        <f t="shared" si="49"/>
        <v>2372</v>
      </c>
      <c r="X61" s="43">
        <f t="shared" si="50"/>
        <v>708</v>
      </c>
      <c r="Y61" s="43">
        <f t="shared" si="51"/>
        <v>2479</v>
      </c>
      <c r="Z61" s="43">
        <f t="shared" si="52"/>
        <v>739</v>
      </c>
      <c r="AA61" s="43">
        <f t="shared" si="53"/>
        <v>2586</v>
      </c>
      <c r="AB61" s="43"/>
      <c r="AC61" s="45"/>
    </row>
    <row r="62" spans="1:29" s="46" customFormat="1" ht="11.15" customHeight="1">
      <c r="A62" s="42">
        <v>23</v>
      </c>
      <c r="B62" s="43">
        <f t="shared" si="28"/>
        <v>445</v>
      </c>
      <c r="C62" s="43">
        <f t="shared" si="29"/>
        <v>1559</v>
      </c>
      <c r="D62" s="43">
        <f t="shared" si="30"/>
        <v>465</v>
      </c>
      <c r="E62" s="43">
        <f t="shared" si="31"/>
        <v>1629</v>
      </c>
      <c r="F62" s="43">
        <f t="shared" si="32"/>
        <v>486</v>
      </c>
      <c r="G62" s="43">
        <f t="shared" si="33"/>
        <v>1701</v>
      </c>
      <c r="H62" s="43">
        <f t="shared" si="34"/>
        <v>511</v>
      </c>
      <c r="I62" s="43">
        <f t="shared" si="35"/>
        <v>1789</v>
      </c>
      <c r="J62" s="43">
        <f t="shared" si="36"/>
        <v>537</v>
      </c>
      <c r="K62" s="43">
        <f t="shared" si="37"/>
        <v>1878</v>
      </c>
      <c r="L62" s="43">
        <f t="shared" si="38"/>
        <v>562</v>
      </c>
      <c r="M62" s="43">
        <f t="shared" si="39"/>
        <v>1966</v>
      </c>
      <c r="N62" s="43">
        <f t="shared" si="40"/>
        <v>587</v>
      </c>
      <c r="O62" s="43">
        <f t="shared" si="41"/>
        <v>2055</v>
      </c>
      <c r="P62" s="43">
        <f t="shared" si="42"/>
        <v>613</v>
      </c>
      <c r="Q62" s="43">
        <f t="shared" si="43"/>
        <v>2143</v>
      </c>
      <c r="R62" s="43">
        <f t="shared" si="44"/>
        <v>645</v>
      </c>
      <c r="S62" s="43">
        <f t="shared" si="45"/>
        <v>2255</v>
      </c>
      <c r="T62" s="43">
        <f t="shared" si="46"/>
        <v>676</v>
      </c>
      <c r="U62" s="43">
        <f t="shared" si="47"/>
        <v>2367</v>
      </c>
      <c r="V62" s="43">
        <f t="shared" si="48"/>
        <v>708</v>
      </c>
      <c r="W62" s="43">
        <f t="shared" si="49"/>
        <v>2479</v>
      </c>
      <c r="X62" s="43">
        <f t="shared" si="50"/>
        <v>740</v>
      </c>
      <c r="Y62" s="43">
        <f t="shared" si="51"/>
        <v>2592</v>
      </c>
      <c r="Z62" s="43">
        <f t="shared" si="52"/>
        <v>772</v>
      </c>
      <c r="AA62" s="43">
        <f t="shared" si="53"/>
        <v>2704</v>
      </c>
      <c r="AB62" s="43"/>
      <c r="AC62" s="45"/>
    </row>
    <row r="63" spans="1:29" s="46" customFormat="1" ht="11.15" customHeight="1">
      <c r="A63" s="42">
        <v>24</v>
      </c>
      <c r="B63" s="43">
        <f t="shared" si="28"/>
        <v>464</v>
      </c>
      <c r="C63" s="43">
        <f t="shared" si="29"/>
        <v>1626</v>
      </c>
      <c r="D63" s="43">
        <f t="shared" si="30"/>
        <v>486</v>
      </c>
      <c r="E63" s="43">
        <f t="shared" si="31"/>
        <v>1701</v>
      </c>
      <c r="F63" s="43">
        <f t="shared" si="32"/>
        <v>507</v>
      </c>
      <c r="G63" s="43">
        <f t="shared" si="33"/>
        <v>1774</v>
      </c>
      <c r="H63" s="43">
        <f t="shared" si="34"/>
        <v>533</v>
      </c>
      <c r="I63" s="43">
        <f t="shared" si="35"/>
        <v>1867</v>
      </c>
      <c r="J63" s="43">
        <f t="shared" si="36"/>
        <v>560</v>
      </c>
      <c r="K63" s="43">
        <f t="shared" si="37"/>
        <v>1959</v>
      </c>
      <c r="L63" s="43">
        <f t="shared" si="38"/>
        <v>586</v>
      </c>
      <c r="M63" s="43">
        <f t="shared" si="39"/>
        <v>2051</v>
      </c>
      <c r="N63" s="43">
        <f t="shared" si="40"/>
        <v>613</v>
      </c>
      <c r="O63" s="43">
        <f t="shared" si="41"/>
        <v>2144</v>
      </c>
      <c r="P63" s="43">
        <f t="shared" si="42"/>
        <v>639</v>
      </c>
      <c r="Q63" s="43">
        <f t="shared" si="43"/>
        <v>2236</v>
      </c>
      <c r="R63" s="43">
        <f t="shared" si="44"/>
        <v>672</v>
      </c>
      <c r="S63" s="43">
        <f t="shared" si="45"/>
        <v>2353</v>
      </c>
      <c r="T63" s="43">
        <f t="shared" si="46"/>
        <v>706</v>
      </c>
      <c r="U63" s="43">
        <f t="shared" si="47"/>
        <v>2471</v>
      </c>
      <c r="V63" s="43">
        <f t="shared" si="48"/>
        <v>739</v>
      </c>
      <c r="W63" s="43">
        <f t="shared" si="49"/>
        <v>2587</v>
      </c>
      <c r="X63" s="43">
        <f t="shared" si="50"/>
        <v>772</v>
      </c>
      <c r="Y63" s="43">
        <f t="shared" si="51"/>
        <v>2704</v>
      </c>
      <c r="Z63" s="43">
        <f t="shared" si="52"/>
        <v>806</v>
      </c>
      <c r="AA63" s="43">
        <f t="shared" si="53"/>
        <v>2821</v>
      </c>
      <c r="AB63" s="43"/>
      <c r="AC63" s="45"/>
    </row>
    <row r="64" spans="1:29" s="46" customFormat="1" ht="11.15" customHeight="1">
      <c r="A64" s="42">
        <v>25</v>
      </c>
      <c r="B64" s="43">
        <f t="shared" si="28"/>
        <v>484</v>
      </c>
      <c r="C64" s="43">
        <f t="shared" si="29"/>
        <v>1694</v>
      </c>
      <c r="D64" s="43">
        <f t="shared" si="30"/>
        <v>506</v>
      </c>
      <c r="E64" s="43">
        <f t="shared" si="31"/>
        <v>1771</v>
      </c>
      <c r="F64" s="43">
        <f t="shared" si="32"/>
        <v>528</v>
      </c>
      <c r="G64" s="43">
        <f t="shared" si="33"/>
        <v>1848</v>
      </c>
      <c r="H64" s="43">
        <f t="shared" si="34"/>
        <v>556</v>
      </c>
      <c r="I64" s="43">
        <f t="shared" si="35"/>
        <v>1945</v>
      </c>
      <c r="J64" s="43">
        <f t="shared" si="36"/>
        <v>583</v>
      </c>
      <c r="K64" s="43">
        <f t="shared" si="37"/>
        <v>2041</v>
      </c>
      <c r="L64" s="43">
        <f t="shared" si="38"/>
        <v>611</v>
      </c>
      <c r="M64" s="43">
        <f t="shared" si="39"/>
        <v>2137</v>
      </c>
      <c r="N64" s="43">
        <f t="shared" si="40"/>
        <v>638</v>
      </c>
      <c r="O64" s="43">
        <f t="shared" si="41"/>
        <v>2233</v>
      </c>
      <c r="P64" s="43">
        <f t="shared" si="42"/>
        <v>666</v>
      </c>
      <c r="Q64" s="43">
        <f t="shared" si="43"/>
        <v>2330</v>
      </c>
      <c r="R64" s="43">
        <f t="shared" si="44"/>
        <v>701</v>
      </c>
      <c r="S64" s="43">
        <f t="shared" si="45"/>
        <v>2451</v>
      </c>
      <c r="T64" s="43">
        <f t="shared" si="46"/>
        <v>735</v>
      </c>
      <c r="U64" s="43">
        <f t="shared" si="47"/>
        <v>2573</v>
      </c>
      <c r="V64" s="43">
        <f t="shared" si="48"/>
        <v>770</v>
      </c>
      <c r="W64" s="43">
        <f t="shared" si="49"/>
        <v>2695</v>
      </c>
      <c r="X64" s="43">
        <f t="shared" si="50"/>
        <v>805</v>
      </c>
      <c r="Y64" s="43">
        <f t="shared" si="51"/>
        <v>2817</v>
      </c>
      <c r="Z64" s="43">
        <f t="shared" si="52"/>
        <v>839</v>
      </c>
      <c r="AA64" s="43">
        <f t="shared" si="53"/>
        <v>2939</v>
      </c>
      <c r="AB64" s="43"/>
      <c r="AC64" s="45"/>
    </row>
    <row r="65" spans="1:29" s="46" customFormat="1" ht="11.15" customHeight="1">
      <c r="A65" s="42">
        <v>26</v>
      </c>
      <c r="B65" s="43">
        <f t="shared" si="28"/>
        <v>504</v>
      </c>
      <c r="C65" s="43">
        <f t="shared" si="29"/>
        <v>1762</v>
      </c>
      <c r="D65" s="43">
        <f t="shared" si="30"/>
        <v>526</v>
      </c>
      <c r="E65" s="43">
        <f t="shared" si="31"/>
        <v>1841</v>
      </c>
      <c r="F65" s="43">
        <f t="shared" si="32"/>
        <v>549</v>
      </c>
      <c r="G65" s="43">
        <f t="shared" si="33"/>
        <v>1922</v>
      </c>
      <c r="H65" s="43">
        <f t="shared" si="34"/>
        <v>578</v>
      </c>
      <c r="I65" s="43">
        <f t="shared" si="35"/>
        <v>2022</v>
      </c>
      <c r="J65" s="43">
        <f t="shared" si="36"/>
        <v>606</v>
      </c>
      <c r="K65" s="43">
        <f t="shared" si="37"/>
        <v>2122</v>
      </c>
      <c r="L65" s="43">
        <f t="shared" si="38"/>
        <v>635</v>
      </c>
      <c r="M65" s="43">
        <f t="shared" si="39"/>
        <v>2222</v>
      </c>
      <c r="N65" s="43">
        <f t="shared" si="40"/>
        <v>663</v>
      </c>
      <c r="O65" s="43">
        <f t="shared" si="41"/>
        <v>2322</v>
      </c>
      <c r="P65" s="43">
        <f t="shared" si="42"/>
        <v>692</v>
      </c>
      <c r="Q65" s="43">
        <f t="shared" si="43"/>
        <v>2422</v>
      </c>
      <c r="R65" s="43">
        <f t="shared" si="44"/>
        <v>728</v>
      </c>
      <c r="S65" s="43">
        <f t="shared" si="45"/>
        <v>2549</v>
      </c>
      <c r="T65" s="43">
        <f t="shared" si="46"/>
        <v>765</v>
      </c>
      <c r="U65" s="43">
        <f t="shared" si="47"/>
        <v>2676</v>
      </c>
      <c r="V65" s="43">
        <f t="shared" si="48"/>
        <v>801</v>
      </c>
      <c r="W65" s="43">
        <f t="shared" si="49"/>
        <v>2803</v>
      </c>
      <c r="X65" s="43">
        <f t="shared" si="50"/>
        <v>837</v>
      </c>
      <c r="Y65" s="43">
        <f t="shared" si="51"/>
        <v>2929</v>
      </c>
      <c r="Z65" s="43">
        <f t="shared" si="52"/>
        <v>873</v>
      </c>
      <c r="AA65" s="43">
        <f t="shared" si="53"/>
        <v>3057</v>
      </c>
      <c r="AB65" s="43"/>
      <c r="AC65" s="45"/>
    </row>
    <row r="66" spans="1:29" s="46" customFormat="1" ht="11.15" customHeight="1">
      <c r="A66" s="42">
        <v>27</v>
      </c>
      <c r="B66" s="43">
        <f t="shared" si="28"/>
        <v>523</v>
      </c>
      <c r="C66" s="43">
        <f t="shared" si="29"/>
        <v>1829</v>
      </c>
      <c r="D66" s="43">
        <f t="shared" si="30"/>
        <v>547</v>
      </c>
      <c r="E66" s="43">
        <f t="shared" si="31"/>
        <v>1913</v>
      </c>
      <c r="F66" s="43">
        <f t="shared" si="32"/>
        <v>570</v>
      </c>
      <c r="G66" s="43">
        <f t="shared" si="33"/>
        <v>1995</v>
      </c>
      <c r="H66" s="43">
        <f t="shared" si="34"/>
        <v>600</v>
      </c>
      <c r="I66" s="43">
        <f t="shared" si="35"/>
        <v>2100</v>
      </c>
      <c r="J66" s="43">
        <f t="shared" si="36"/>
        <v>629</v>
      </c>
      <c r="K66" s="43">
        <f t="shared" si="37"/>
        <v>2203</v>
      </c>
      <c r="L66" s="43">
        <f t="shared" si="38"/>
        <v>659</v>
      </c>
      <c r="M66" s="43">
        <f t="shared" si="39"/>
        <v>2308</v>
      </c>
      <c r="N66" s="43">
        <f t="shared" si="40"/>
        <v>689</v>
      </c>
      <c r="O66" s="43">
        <f t="shared" si="41"/>
        <v>2411</v>
      </c>
      <c r="P66" s="43">
        <f t="shared" si="42"/>
        <v>718</v>
      </c>
      <c r="Q66" s="43">
        <f t="shared" si="43"/>
        <v>2516</v>
      </c>
      <c r="R66" s="43">
        <f t="shared" si="44"/>
        <v>757</v>
      </c>
      <c r="S66" s="43">
        <f t="shared" si="45"/>
        <v>2648</v>
      </c>
      <c r="T66" s="43">
        <f t="shared" si="46"/>
        <v>794</v>
      </c>
      <c r="U66" s="43">
        <f t="shared" si="47"/>
        <v>2779</v>
      </c>
      <c r="V66" s="43">
        <f t="shared" si="48"/>
        <v>832</v>
      </c>
      <c r="W66" s="43">
        <f t="shared" si="49"/>
        <v>2911</v>
      </c>
      <c r="X66" s="43">
        <f t="shared" si="50"/>
        <v>869</v>
      </c>
      <c r="Y66" s="43">
        <f t="shared" si="51"/>
        <v>3043</v>
      </c>
      <c r="Z66" s="43">
        <f t="shared" si="52"/>
        <v>906</v>
      </c>
      <c r="AA66" s="43">
        <f t="shared" si="53"/>
        <v>3174</v>
      </c>
      <c r="AB66" s="43"/>
      <c r="AC66" s="45"/>
    </row>
    <row r="67" spans="1:29" s="46" customFormat="1" ht="11.15" customHeight="1">
      <c r="A67" s="42">
        <v>28</v>
      </c>
      <c r="B67" s="43">
        <f t="shared" si="28"/>
        <v>542</v>
      </c>
      <c r="C67" s="43">
        <f t="shared" si="29"/>
        <v>1897</v>
      </c>
      <c r="D67" s="43">
        <f t="shared" si="30"/>
        <v>567</v>
      </c>
      <c r="E67" s="43">
        <f t="shared" si="31"/>
        <v>1983</v>
      </c>
      <c r="F67" s="43">
        <f t="shared" si="32"/>
        <v>592</v>
      </c>
      <c r="G67" s="43">
        <f t="shared" si="33"/>
        <v>2070</v>
      </c>
      <c r="H67" s="43">
        <f t="shared" si="34"/>
        <v>623</v>
      </c>
      <c r="I67" s="43">
        <f t="shared" si="35"/>
        <v>2178</v>
      </c>
      <c r="J67" s="43">
        <f t="shared" si="36"/>
        <v>653</v>
      </c>
      <c r="K67" s="43">
        <f t="shared" si="37"/>
        <v>2286</v>
      </c>
      <c r="L67" s="43">
        <f t="shared" si="38"/>
        <v>684</v>
      </c>
      <c r="M67" s="43">
        <f t="shared" si="39"/>
        <v>2394</v>
      </c>
      <c r="N67" s="43">
        <f t="shared" si="40"/>
        <v>715</v>
      </c>
      <c r="O67" s="43">
        <f t="shared" si="41"/>
        <v>2501</v>
      </c>
      <c r="P67" s="43">
        <f t="shared" si="42"/>
        <v>746</v>
      </c>
      <c r="Q67" s="43">
        <f t="shared" si="43"/>
        <v>2609</v>
      </c>
      <c r="R67" s="43">
        <f t="shared" si="44"/>
        <v>784</v>
      </c>
      <c r="S67" s="43">
        <f t="shared" si="45"/>
        <v>2746</v>
      </c>
      <c r="T67" s="43">
        <f t="shared" si="46"/>
        <v>824</v>
      </c>
      <c r="U67" s="43">
        <f t="shared" si="47"/>
        <v>2882</v>
      </c>
      <c r="V67" s="43">
        <f t="shared" si="48"/>
        <v>862</v>
      </c>
      <c r="W67" s="43">
        <f t="shared" si="49"/>
        <v>3018</v>
      </c>
      <c r="X67" s="43">
        <f t="shared" si="50"/>
        <v>901</v>
      </c>
      <c r="Y67" s="43">
        <f t="shared" si="51"/>
        <v>3155</v>
      </c>
      <c r="Z67" s="43">
        <f t="shared" si="52"/>
        <v>940</v>
      </c>
      <c r="AA67" s="43">
        <f t="shared" si="53"/>
        <v>3291</v>
      </c>
      <c r="AB67" s="43"/>
      <c r="AC67" s="45"/>
    </row>
    <row r="68" spans="1:29" s="46" customFormat="1" ht="11.15" customHeight="1">
      <c r="A68" s="42">
        <v>29</v>
      </c>
      <c r="B68" s="43">
        <f t="shared" si="28"/>
        <v>561</v>
      </c>
      <c r="C68" s="43">
        <f t="shared" si="29"/>
        <v>1965</v>
      </c>
      <c r="D68" s="43">
        <f t="shared" si="30"/>
        <v>587</v>
      </c>
      <c r="E68" s="43">
        <f t="shared" si="31"/>
        <v>2055</v>
      </c>
      <c r="F68" s="43">
        <f t="shared" si="32"/>
        <v>613</v>
      </c>
      <c r="G68" s="43">
        <f t="shared" si="33"/>
        <v>2144</v>
      </c>
      <c r="H68" s="43">
        <f t="shared" si="34"/>
        <v>645</v>
      </c>
      <c r="I68" s="43">
        <f t="shared" si="35"/>
        <v>2255</v>
      </c>
      <c r="J68" s="43">
        <f t="shared" si="36"/>
        <v>676</v>
      </c>
      <c r="K68" s="43">
        <f t="shared" si="37"/>
        <v>2367</v>
      </c>
      <c r="L68" s="43">
        <f t="shared" si="38"/>
        <v>708</v>
      </c>
      <c r="M68" s="43">
        <f t="shared" si="39"/>
        <v>2478</v>
      </c>
      <c r="N68" s="43">
        <f t="shared" si="40"/>
        <v>740</v>
      </c>
      <c r="O68" s="43">
        <f t="shared" si="41"/>
        <v>2590</v>
      </c>
      <c r="P68" s="43">
        <f t="shared" si="42"/>
        <v>772</v>
      </c>
      <c r="Q68" s="43">
        <f t="shared" si="43"/>
        <v>2702</v>
      </c>
      <c r="R68" s="43">
        <f t="shared" si="44"/>
        <v>813</v>
      </c>
      <c r="S68" s="43">
        <f t="shared" si="45"/>
        <v>2843</v>
      </c>
      <c r="T68" s="43">
        <f t="shared" si="46"/>
        <v>853</v>
      </c>
      <c r="U68" s="43">
        <f t="shared" si="47"/>
        <v>2984</v>
      </c>
      <c r="V68" s="43">
        <f t="shared" si="48"/>
        <v>893</v>
      </c>
      <c r="W68" s="43">
        <f t="shared" si="49"/>
        <v>3126</v>
      </c>
      <c r="X68" s="43">
        <f t="shared" si="50"/>
        <v>934</v>
      </c>
      <c r="Y68" s="43">
        <f t="shared" si="51"/>
        <v>3268</v>
      </c>
      <c r="Z68" s="43">
        <f t="shared" si="52"/>
        <v>974</v>
      </c>
      <c r="AA68" s="43">
        <f t="shared" si="53"/>
        <v>3409</v>
      </c>
      <c r="AB68" s="43"/>
      <c r="AC68" s="45"/>
    </row>
    <row r="69" spans="1:29" s="46" customFormat="1" ht="11.15" customHeight="1" thickBot="1">
      <c r="A69" s="52">
        <v>30</v>
      </c>
      <c r="B69" s="43">
        <f t="shared" si="28"/>
        <v>581</v>
      </c>
      <c r="C69" s="43">
        <f t="shared" si="29"/>
        <v>2033</v>
      </c>
      <c r="D69" s="43">
        <f t="shared" si="30"/>
        <v>607</v>
      </c>
      <c r="E69" s="43">
        <f t="shared" si="31"/>
        <v>2125</v>
      </c>
      <c r="F69" s="43">
        <f t="shared" si="32"/>
        <v>634</v>
      </c>
      <c r="G69" s="43">
        <f t="shared" si="33"/>
        <v>2218</v>
      </c>
      <c r="H69" s="43">
        <f t="shared" si="34"/>
        <v>667</v>
      </c>
      <c r="I69" s="43">
        <f t="shared" si="35"/>
        <v>2333</v>
      </c>
      <c r="J69" s="43">
        <f t="shared" si="36"/>
        <v>700</v>
      </c>
      <c r="K69" s="43">
        <f t="shared" si="37"/>
        <v>2449</v>
      </c>
      <c r="L69" s="43">
        <f t="shared" si="38"/>
        <v>733</v>
      </c>
      <c r="M69" s="43">
        <f t="shared" si="39"/>
        <v>2564</v>
      </c>
      <c r="N69" s="43">
        <f t="shared" si="40"/>
        <v>766</v>
      </c>
      <c r="O69" s="43">
        <f t="shared" si="41"/>
        <v>2680</v>
      </c>
      <c r="P69" s="43">
        <f t="shared" si="42"/>
        <v>799</v>
      </c>
      <c r="Q69" s="43">
        <f t="shared" si="43"/>
        <v>2795</v>
      </c>
      <c r="R69" s="43">
        <f t="shared" si="44"/>
        <v>840</v>
      </c>
      <c r="S69" s="43">
        <f t="shared" si="45"/>
        <v>2941</v>
      </c>
      <c r="T69" s="43">
        <f t="shared" si="46"/>
        <v>882</v>
      </c>
      <c r="U69" s="43">
        <f t="shared" si="47"/>
        <v>3088</v>
      </c>
      <c r="V69" s="43">
        <f t="shared" si="48"/>
        <v>924</v>
      </c>
      <c r="W69" s="43">
        <f t="shared" si="49"/>
        <v>3234</v>
      </c>
      <c r="X69" s="43">
        <f t="shared" si="50"/>
        <v>966</v>
      </c>
      <c r="Y69" s="43">
        <f t="shared" si="51"/>
        <v>3380</v>
      </c>
      <c r="Z69" s="48">
        <f t="shared" si="52"/>
        <v>1008</v>
      </c>
      <c r="AA69" s="48">
        <f t="shared" si="53"/>
        <v>3527</v>
      </c>
      <c r="AB69" s="43"/>
      <c r="AC69" s="45"/>
    </row>
    <row r="70" spans="1:29" ht="12" customHeight="1">
      <c r="A70" s="506" t="s">
        <v>128</v>
      </c>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row>
    <row r="71" spans="1:29" ht="12" customHeight="1">
      <c r="A71" s="443" t="s">
        <v>137</v>
      </c>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102"/>
      <c r="AC71" s="102"/>
    </row>
    <row r="72" spans="1:29" s="104" customFormat="1" ht="12" customHeight="1">
      <c r="A72" s="105" t="s">
        <v>138</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row>
    <row r="73" spans="1:29" ht="12" customHeight="1">
      <c r="A73" s="507" t="s">
        <v>39</v>
      </c>
      <c r="B73" s="507"/>
      <c r="C73" s="507"/>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row>
    <row r="74" spans="1:29" ht="12" customHeight="1">
      <c r="A74" s="444" t="s">
        <v>40</v>
      </c>
      <c r="B74" s="444"/>
      <c r="C74" s="444"/>
      <c r="D74" s="444"/>
      <c r="E74" s="444"/>
      <c r="F74" s="444"/>
      <c r="G74" s="444"/>
      <c r="H74" s="444"/>
      <c r="I74" s="444"/>
      <c r="J74" s="444"/>
      <c r="K74" s="444"/>
      <c r="L74" s="444"/>
      <c r="M74" s="444"/>
      <c r="N74" s="444"/>
      <c r="O74" s="444"/>
      <c r="P74" s="444"/>
      <c r="Q74" s="444"/>
      <c r="R74" s="444"/>
      <c r="S74" s="444"/>
      <c r="T74" s="444"/>
      <c r="U74" s="444"/>
      <c r="V74" s="444"/>
      <c r="W74" s="103"/>
      <c r="X74" s="103"/>
      <c r="Y74" s="103"/>
      <c r="Z74" s="103"/>
      <c r="AA74" s="526" t="s">
        <v>139</v>
      </c>
      <c r="AB74" s="526"/>
      <c r="AC74" s="526"/>
    </row>
  </sheetData>
  <mergeCells count="56">
    <mergeCell ref="A1:Z1"/>
    <mergeCell ref="A2:AC2"/>
    <mergeCell ref="A3:A5"/>
    <mergeCell ref="X3:Y3"/>
    <mergeCell ref="Z3:AA3"/>
    <mergeCell ref="AB3:AC3"/>
    <mergeCell ref="B4:C4"/>
    <mergeCell ref="D4:E4"/>
    <mergeCell ref="AB4:AC4"/>
    <mergeCell ref="F4:G4"/>
    <mergeCell ref="H4:I4"/>
    <mergeCell ref="J4:K4"/>
    <mergeCell ref="L4:M4"/>
    <mergeCell ref="N4:O4"/>
    <mergeCell ref="P4:Q4"/>
    <mergeCell ref="R4:S4"/>
    <mergeCell ref="T4:U4"/>
    <mergeCell ref="V4:W4"/>
    <mergeCell ref="X4:Y4"/>
    <mergeCell ref="P37:Q37"/>
    <mergeCell ref="R37:S37"/>
    <mergeCell ref="T37:U37"/>
    <mergeCell ref="V37:W37"/>
    <mergeCell ref="X37:Y37"/>
    <mergeCell ref="A74:V74"/>
    <mergeCell ref="AA74:AC74"/>
    <mergeCell ref="N38:O38"/>
    <mergeCell ref="P38:Q38"/>
    <mergeCell ref="R38:S38"/>
    <mergeCell ref="T38:U38"/>
    <mergeCell ref="V38:W38"/>
    <mergeCell ref="X38:Y38"/>
    <mergeCell ref="B38:C38"/>
    <mergeCell ref="D38:E38"/>
    <mergeCell ref="F38:G38"/>
    <mergeCell ref="H38:I38"/>
    <mergeCell ref="J38:K38"/>
    <mergeCell ref="L38:M38"/>
    <mergeCell ref="Z38:AA38"/>
    <mergeCell ref="AB38:AC38"/>
    <mergeCell ref="B3:W3"/>
    <mergeCell ref="A70:AC70"/>
    <mergeCell ref="A71:AA71"/>
    <mergeCell ref="A73:AC73"/>
    <mergeCell ref="Z37:AA37"/>
    <mergeCell ref="Z4:AA4"/>
    <mergeCell ref="AB37:AC37"/>
    <mergeCell ref="A36:AA36"/>
    <mergeCell ref="A37:A39"/>
    <mergeCell ref="B37:C37"/>
    <mergeCell ref="D37:E37"/>
    <mergeCell ref="F37:G37"/>
    <mergeCell ref="H37:I37"/>
    <mergeCell ref="J37:K37"/>
    <mergeCell ref="L37:M37"/>
    <mergeCell ref="N37:O37"/>
  </mergeCells>
  <phoneticPr fontId="5" type="noConversion"/>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2060"/>
  </sheetPr>
  <dimension ref="A1:H60"/>
  <sheetViews>
    <sheetView workbookViewId="0">
      <selection activeCell="G12" sqref="G12"/>
    </sheetView>
  </sheetViews>
  <sheetFormatPr defaultColWidth="9.54296875" defaultRowHeight="17"/>
  <cols>
    <col min="1" max="1" width="12.1796875" style="128" customWidth="1"/>
    <col min="2" max="2" width="15.54296875" style="128" customWidth="1"/>
    <col min="3" max="6" width="13.90625" style="128" customWidth="1"/>
    <col min="7" max="8" width="15.54296875" style="128" customWidth="1"/>
    <col min="9" max="16384" width="9.54296875" style="128"/>
  </cols>
  <sheetData>
    <row r="1" spans="1:8" ht="25">
      <c r="B1" s="129" t="s">
        <v>57</v>
      </c>
      <c r="C1" s="130"/>
      <c r="D1" s="130"/>
      <c r="E1" s="130"/>
      <c r="F1" s="130"/>
    </row>
    <row r="2" spans="1:8" ht="17.5" thickBot="1">
      <c r="B2" s="130" t="s">
        <v>177</v>
      </c>
      <c r="C2" s="130"/>
      <c r="D2" s="130"/>
      <c r="E2" s="130"/>
      <c r="F2" s="130"/>
      <c r="H2" s="131" t="s">
        <v>14</v>
      </c>
    </row>
    <row r="3" spans="1:8" ht="22.5" customHeight="1">
      <c r="A3" s="534" t="s">
        <v>17</v>
      </c>
      <c r="B3" s="536" t="s">
        <v>58</v>
      </c>
      <c r="C3" s="538" t="s">
        <v>16</v>
      </c>
      <c r="D3" s="539"/>
      <c r="E3" s="539"/>
      <c r="F3" s="540"/>
      <c r="G3" s="541" t="s">
        <v>59</v>
      </c>
      <c r="H3" s="531" t="s">
        <v>60</v>
      </c>
    </row>
    <row r="4" spans="1:8" ht="48" customHeight="1">
      <c r="A4" s="535"/>
      <c r="B4" s="537"/>
      <c r="C4" s="132" t="s">
        <v>61</v>
      </c>
      <c r="D4" s="133" t="s">
        <v>62</v>
      </c>
      <c r="E4" s="134" t="s">
        <v>63</v>
      </c>
      <c r="F4" s="134" t="s">
        <v>64</v>
      </c>
      <c r="G4" s="542"/>
      <c r="H4" s="532"/>
    </row>
    <row r="5" spans="1:8">
      <c r="A5" s="135">
        <v>1</v>
      </c>
      <c r="B5" s="136">
        <v>23100</v>
      </c>
      <c r="C5" s="137">
        <f t="shared" ref="C5:C52" si="0">+ROUND(B5*0.0469*0.3,0)</f>
        <v>325</v>
      </c>
      <c r="D5" s="138">
        <f t="shared" ref="D5:D17" si="1">+C5*2</f>
        <v>650</v>
      </c>
      <c r="E5" s="137">
        <f t="shared" ref="E5:E52" si="2">+C5*3</f>
        <v>975</v>
      </c>
      <c r="F5" s="139">
        <f t="shared" ref="F5:F52" si="3">+C5*4</f>
        <v>1300</v>
      </c>
      <c r="G5" s="140">
        <f t="shared" ref="G5:G52" si="4">+ROUND(B5*0.0469*0.6*1.61,0)</f>
        <v>1047</v>
      </c>
      <c r="H5" s="141">
        <f t="shared" ref="H5:H52" si="5">+ROUND(B5*0.0469*0.1*1.61,0)</f>
        <v>174</v>
      </c>
    </row>
    <row r="6" spans="1:8">
      <c r="A6" s="142">
        <f t="shared" ref="A6:A52" si="6">+A5+1</f>
        <v>2</v>
      </c>
      <c r="B6" s="143">
        <v>24000</v>
      </c>
      <c r="C6" s="144">
        <f t="shared" si="0"/>
        <v>338</v>
      </c>
      <c r="D6" s="145">
        <f t="shared" si="1"/>
        <v>676</v>
      </c>
      <c r="E6" s="145">
        <f t="shared" si="2"/>
        <v>1014</v>
      </c>
      <c r="F6" s="146">
        <f t="shared" si="3"/>
        <v>1352</v>
      </c>
      <c r="G6" s="147">
        <f t="shared" si="4"/>
        <v>1087</v>
      </c>
      <c r="H6" s="148">
        <f t="shared" si="5"/>
        <v>181</v>
      </c>
    </row>
    <row r="7" spans="1:8">
      <c r="A7" s="142">
        <f t="shared" si="6"/>
        <v>3</v>
      </c>
      <c r="B7" s="143">
        <v>25200</v>
      </c>
      <c r="C7" s="149">
        <f t="shared" si="0"/>
        <v>355</v>
      </c>
      <c r="D7" s="145">
        <f t="shared" si="1"/>
        <v>710</v>
      </c>
      <c r="E7" s="145">
        <f t="shared" si="2"/>
        <v>1065</v>
      </c>
      <c r="F7" s="146">
        <f t="shared" si="3"/>
        <v>1420</v>
      </c>
      <c r="G7" s="147">
        <f t="shared" si="4"/>
        <v>1142</v>
      </c>
      <c r="H7" s="148">
        <f t="shared" si="5"/>
        <v>190</v>
      </c>
    </row>
    <row r="8" spans="1:8">
      <c r="A8" s="142">
        <f t="shared" si="6"/>
        <v>4</v>
      </c>
      <c r="B8" s="143">
        <v>26400</v>
      </c>
      <c r="C8" s="149">
        <f t="shared" si="0"/>
        <v>371</v>
      </c>
      <c r="D8" s="145">
        <f t="shared" si="1"/>
        <v>742</v>
      </c>
      <c r="E8" s="145">
        <f t="shared" si="2"/>
        <v>1113</v>
      </c>
      <c r="F8" s="146">
        <f t="shared" si="3"/>
        <v>1484</v>
      </c>
      <c r="G8" s="147">
        <f t="shared" si="4"/>
        <v>1196</v>
      </c>
      <c r="H8" s="148">
        <f t="shared" si="5"/>
        <v>199</v>
      </c>
    </row>
    <row r="9" spans="1:8">
      <c r="A9" s="142">
        <f t="shared" si="6"/>
        <v>5</v>
      </c>
      <c r="B9" s="143">
        <v>27600</v>
      </c>
      <c r="C9" s="149">
        <f t="shared" si="0"/>
        <v>388</v>
      </c>
      <c r="D9" s="145">
        <f t="shared" si="1"/>
        <v>776</v>
      </c>
      <c r="E9" s="145">
        <f t="shared" si="2"/>
        <v>1164</v>
      </c>
      <c r="F9" s="146">
        <f t="shared" si="3"/>
        <v>1552</v>
      </c>
      <c r="G9" s="147">
        <f t="shared" si="4"/>
        <v>1250</v>
      </c>
      <c r="H9" s="148">
        <f t="shared" si="5"/>
        <v>208</v>
      </c>
    </row>
    <row r="10" spans="1:8">
      <c r="A10" s="135">
        <f t="shared" si="6"/>
        <v>6</v>
      </c>
      <c r="B10" s="136">
        <v>28800</v>
      </c>
      <c r="C10" s="137">
        <f t="shared" si="0"/>
        <v>405</v>
      </c>
      <c r="D10" s="138">
        <f t="shared" si="1"/>
        <v>810</v>
      </c>
      <c r="E10" s="138">
        <f t="shared" si="2"/>
        <v>1215</v>
      </c>
      <c r="F10" s="150">
        <f t="shared" si="3"/>
        <v>1620</v>
      </c>
      <c r="G10" s="147">
        <f t="shared" si="4"/>
        <v>1305</v>
      </c>
      <c r="H10" s="148">
        <f t="shared" si="5"/>
        <v>217</v>
      </c>
    </row>
    <row r="11" spans="1:8">
      <c r="A11" s="142">
        <f t="shared" si="6"/>
        <v>7</v>
      </c>
      <c r="B11" s="143">
        <v>30300</v>
      </c>
      <c r="C11" s="149">
        <f t="shared" si="0"/>
        <v>426</v>
      </c>
      <c r="D11" s="145">
        <f t="shared" si="1"/>
        <v>852</v>
      </c>
      <c r="E11" s="145">
        <f t="shared" si="2"/>
        <v>1278</v>
      </c>
      <c r="F11" s="146">
        <f t="shared" si="3"/>
        <v>1704</v>
      </c>
      <c r="G11" s="151">
        <f t="shared" si="4"/>
        <v>1373</v>
      </c>
      <c r="H11" s="152">
        <f t="shared" si="5"/>
        <v>229</v>
      </c>
    </row>
    <row r="12" spans="1:8">
      <c r="A12" s="142">
        <f t="shared" si="6"/>
        <v>8</v>
      </c>
      <c r="B12" s="143">
        <v>31800</v>
      </c>
      <c r="C12" s="149">
        <f t="shared" si="0"/>
        <v>447</v>
      </c>
      <c r="D12" s="145">
        <f t="shared" si="1"/>
        <v>894</v>
      </c>
      <c r="E12" s="145">
        <f t="shared" si="2"/>
        <v>1341</v>
      </c>
      <c r="F12" s="146">
        <f t="shared" si="3"/>
        <v>1788</v>
      </c>
      <c r="G12" s="147">
        <f t="shared" si="4"/>
        <v>1441</v>
      </c>
      <c r="H12" s="148">
        <f t="shared" si="5"/>
        <v>240</v>
      </c>
    </row>
    <row r="13" spans="1:8">
      <c r="A13" s="142">
        <f t="shared" si="6"/>
        <v>9</v>
      </c>
      <c r="B13" s="143">
        <v>33300</v>
      </c>
      <c r="C13" s="149">
        <f t="shared" si="0"/>
        <v>469</v>
      </c>
      <c r="D13" s="145">
        <f t="shared" si="1"/>
        <v>938</v>
      </c>
      <c r="E13" s="145">
        <f t="shared" si="2"/>
        <v>1407</v>
      </c>
      <c r="F13" s="146">
        <f t="shared" si="3"/>
        <v>1876</v>
      </c>
      <c r="G13" s="147">
        <f t="shared" si="4"/>
        <v>1509</v>
      </c>
      <c r="H13" s="148">
        <f t="shared" si="5"/>
        <v>251</v>
      </c>
    </row>
    <row r="14" spans="1:8">
      <c r="A14" s="142">
        <f t="shared" si="6"/>
        <v>10</v>
      </c>
      <c r="B14" s="143">
        <v>34800</v>
      </c>
      <c r="C14" s="149">
        <f t="shared" si="0"/>
        <v>490</v>
      </c>
      <c r="D14" s="145">
        <f t="shared" si="1"/>
        <v>980</v>
      </c>
      <c r="E14" s="145">
        <f t="shared" si="2"/>
        <v>1470</v>
      </c>
      <c r="F14" s="146">
        <f t="shared" si="3"/>
        <v>1960</v>
      </c>
      <c r="G14" s="147">
        <f t="shared" si="4"/>
        <v>1577</v>
      </c>
      <c r="H14" s="148">
        <f t="shared" si="5"/>
        <v>263</v>
      </c>
    </row>
    <row r="15" spans="1:8">
      <c r="A15" s="135">
        <f t="shared" si="6"/>
        <v>11</v>
      </c>
      <c r="B15" s="136">
        <v>36300</v>
      </c>
      <c r="C15" s="137">
        <f t="shared" si="0"/>
        <v>511</v>
      </c>
      <c r="D15" s="138">
        <f t="shared" si="1"/>
        <v>1022</v>
      </c>
      <c r="E15" s="138">
        <f t="shared" si="2"/>
        <v>1533</v>
      </c>
      <c r="F15" s="150">
        <f t="shared" si="3"/>
        <v>2044</v>
      </c>
      <c r="G15" s="147">
        <f t="shared" si="4"/>
        <v>1645</v>
      </c>
      <c r="H15" s="148">
        <f t="shared" si="5"/>
        <v>274</v>
      </c>
    </row>
    <row r="16" spans="1:8">
      <c r="A16" s="142">
        <f t="shared" si="6"/>
        <v>12</v>
      </c>
      <c r="B16" s="143">
        <v>38200</v>
      </c>
      <c r="C16" s="149">
        <f t="shared" si="0"/>
        <v>537</v>
      </c>
      <c r="D16" s="145">
        <f t="shared" si="1"/>
        <v>1074</v>
      </c>
      <c r="E16" s="145">
        <f t="shared" si="2"/>
        <v>1611</v>
      </c>
      <c r="F16" s="146">
        <f t="shared" si="3"/>
        <v>2148</v>
      </c>
      <c r="G16" s="151">
        <f t="shared" si="4"/>
        <v>1731</v>
      </c>
      <c r="H16" s="152">
        <f t="shared" si="5"/>
        <v>288</v>
      </c>
    </row>
    <row r="17" spans="1:8">
      <c r="A17" s="142">
        <f t="shared" si="6"/>
        <v>13</v>
      </c>
      <c r="B17" s="143">
        <v>40100</v>
      </c>
      <c r="C17" s="149">
        <f t="shared" si="0"/>
        <v>564</v>
      </c>
      <c r="D17" s="145">
        <f t="shared" si="1"/>
        <v>1128</v>
      </c>
      <c r="E17" s="145">
        <f t="shared" si="2"/>
        <v>1692</v>
      </c>
      <c r="F17" s="146">
        <f t="shared" si="3"/>
        <v>2256</v>
      </c>
      <c r="G17" s="147">
        <f t="shared" si="4"/>
        <v>1817</v>
      </c>
      <c r="H17" s="148">
        <f t="shared" si="5"/>
        <v>303</v>
      </c>
    </row>
    <row r="18" spans="1:8">
      <c r="A18" s="142">
        <f t="shared" si="6"/>
        <v>14</v>
      </c>
      <c r="B18" s="143">
        <v>42000</v>
      </c>
      <c r="C18" s="149">
        <f t="shared" si="0"/>
        <v>591</v>
      </c>
      <c r="D18" s="145">
        <f>+C18*2</f>
        <v>1182</v>
      </c>
      <c r="E18" s="145">
        <f t="shared" si="2"/>
        <v>1773</v>
      </c>
      <c r="F18" s="146">
        <f t="shared" si="3"/>
        <v>2364</v>
      </c>
      <c r="G18" s="147">
        <f t="shared" si="4"/>
        <v>1903</v>
      </c>
      <c r="H18" s="148">
        <f t="shared" si="5"/>
        <v>317</v>
      </c>
    </row>
    <row r="19" spans="1:8">
      <c r="A19" s="142">
        <f t="shared" si="6"/>
        <v>15</v>
      </c>
      <c r="B19" s="143">
        <v>43900</v>
      </c>
      <c r="C19" s="149">
        <f t="shared" si="0"/>
        <v>618</v>
      </c>
      <c r="D19" s="145">
        <f t="shared" ref="D19:D52" si="7">+C19*2</f>
        <v>1236</v>
      </c>
      <c r="E19" s="145">
        <f t="shared" si="2"/>
        <v>1854</v>
      </c>
      <c r="F19" s="146">
        <f t="shared" si="3"/>
        <v>2472</v>
      </c>
      <c r="G19" s="147">
        <f t="shared" si="4"/>
        <v>1989</v>
      </c>
      <c r="H19" s="148">
        <f t="shared" si="5"/>
        <v>331</v>
      </c>
    </row>
    <row r="20" spans="1:8">
      <c r="A20" s="135">
        <f t="shared" si="6"/>
        <v>16</v>
      </c>
      <c r="B20" s="136">
        <v>45800</v>
      </c>
      <c r="C20" s="137">
        <f t="shared" si="0"/>
        <v>644</v>
      </c>
      <c r="D20" s="138">
        <f t="shared" si="7"/>
        <v>1288</v>
      </c>
      <c r="E20" s="138">
        <f t="shared" si="2"/>
        <v>1932</v>
      </c>
      <c r="F20" s="150">
        <f t="shared" si="3"/>
        <v>2576</v>
      </c>
      <c r="G20" s="147">
        <f t="shared" si="4"/>
        <v>2075</v>
      </c>
      <c r="H20" s="148">
        <f t="shared" si="5"/>
        <v>346</v>
      </c>
    </row>
    <row r="21" spans="1:8">
      <c r="A21" s="142">
        <f t="shared" si="6"/>
        <v>17</v>
      </c>
      <c r="B21" s="143">
        <v>48200</v>
      </c>
      <c r="C21" s="149">
        <f t="shared" si="0"/>
        <v>678</v>
      </c>
      <c r="D21" s="145">
        <f t="shared" si="7"/>
        <v>1356</v>
      </c>
      <c r="E21" s="145">
        <f t="shared" si="2"/>
        <v>2034</v>
      </c>
      <c r="F21" s="146">
        <f t="shared" si="3"/>
        <v>2712</v>
      </c>
      <c r="G21" s="151">
        <f t="shared" si="4"/>
        <v>2184</v>
      </c>
      <c r="H21" s="152">
        <f t="shared" si="5"/>
        <v>364</v>
      </c>
    </row>
    <row r="22" spans="1:8">
      <c r="A22" s="142">
        <f t="shared" si="6"/>
        <v>18</v>
      </c>
      <c r="B22" s="143">
        <v>50600</v>
      </c>
      <c r="C22" s="149">
        <f t="shared" si="0"/>
        <v>712</v>
      </c>
      <c r="D22" s="145">
        <f t="shared" si="7"/>
        <v>1424</v>
      </c>
      <c r="E22" s="145">
        <f t="shared" si="2"/>
        <v>2136</v>
      </c>
      <c r="F22" s="146">
        <f t="shared" si="3"/>
        <v>2848</v>
      </c>
      <c r="G22" s="147">
        <f t="shared" si="4"/>
        <v>2292</v>
      </c>
      <c r="H22" s="148">
        <f t="shared" si="5"/>
        <v>382</v>
      </c>
    </row>
    <row r="23" spans="1:8">
      <c r="A23" s="142">
        <f t="shared" si="6"/>
        <v>19</v>
      </c>
      <c r="B23" s="143">
        <v>53000</v>
      </c>
      <c r="C23" s="149">
        <f t="shared" si="0"/>
        <v>746</v>
      </c>
      <c r="D23" s="145">
        <f t="shared" si="7"/>
        <v>1492</v>
      </c>
      <c r="E23" s="145">
        <f t="shared" si="2"/>
        <v>2238</v>
      </c>
      <c r="F23" s="146">
        <f t="shared" si="3"/>
        <v>2984</v>
      </c>
      <c r="G23" s="147">
        <f t="shared" si="4"/>
        <v>2401</v>
      </c>
      <c r="H23" s="148">
        <f t="shared" si="5"/>
        <v>400</v>
      </c>
    </row>
    <row r="24" spans="1:8">
      <c r="A24" s="142">
        <f t="shared" si="6"/>
        <v>20</v>
      </c>
      <c r="B24" s="143">
        <v>55400</v>
      </c>
      <c r="C24" s="149">
        <f t="shared" si="0"/>
        <v>779</v>
      </c>
      <c r="D24" s="145">
        <f t="shared" si="7"/>
        <v>1558</v>
      </c>
      <c r="E24" s="145">
        <f t="shared" si="2"/>
        <v>2337</v>
      </c>
      <c r="F24" s="146">
        <f t="shared" si="3"/>
        <v>3116</v>
      </c>
      <c r="G24" s="147">
        <f t="shared" si="4"/>
        <v>2510</v>
      </c>
      <c r="H24" s="148">
        <f t="shared" si="5"/>
        <v>418</v>
      </c>
    </row>
    <row r="25" spans="1:8">
      <c r="A25" s="135">
        <f t="shared" si="6"/>
        <v>21</v>
      </c>
      <c r="B25" s="136">
        <v>57800</v>
      </c>
      <c r="C25" s="137">
        <f t="shared" si="0"/>
        <v>813</v>
      </c>
      <c r="D25" s="138">
        <f t="shared" si="7"/>
        <v>1626</v>
      </c>
      <c r="E25" s="138">
        <f t="shared" si="2"/>
        <v>2439</v>
      </c>
      <c r="F25" s="150">
        <f t="shared" si="3"/>
        <v>3252</v>
      </c>
      <c r="G25" s="147">
        <f t="shared" si="4"/>
        <v>2619</v>
      </c>
      <c r="H25" s="148">
        <f t="shared" si="5"/>
        <v>436</v>
      </c>
    </row>
    <row r="26" spans="1:8">
      <c r="A26" s="153">
        <f t="shared" si="6"/>
        <v>22</v>
      </c>
      <c r="B26" s="143">
        <v>60800</v>
      </c>
      <c r="C26" s="149">
        <f>+ROUND(B26*0.0469*0.3,0)</f>
        <v>855</v>
      </c>
      <c r="D26" s="145">
        <f t="shared" si="7"/>
        <v>1710</v>
      </c>
      <c r="E26" s="149">
        <f t="shared" si="2"/>
        <v>2565</v>
      </c>
      <c r="F26" s="154">
        <f t="shared" si="3"/>
        <v>3420</v>
      </c>
      <c r="G26" s="151">
        <f t="shared" si="4"/>
        <v>2755</v>
      </c>
      <c r="H26" s="152">
        <f t="shared" si="5"/>
        <v>459</v>
      </c>
    </row>
    <row r="27" spans="1:8">
      <c r="A27" s="142">
        <f t="shared" si="6"/>
        <v>23</v>
      </c>
      <c r="B27" s="143">
        <v>63800</v>
      </c>
      <c r="C27" s="149">
        <f t="shared" si="0"/>
        <v>898</v>
      </c>
      <c r="D27" s="145">
        <f t="shared" si="7"/>
        <v>1796</v>
      </c>
      <c r="E27" s="149">
        <f t="shared" si="2"/>
        <v>2694</v>
      </c>
      <c r="F27" s="154">
        <f t="shared" si="3"/>
        <v>3592</v>
      </c>
      <c r="G27" s="147">
        <f t="shared" si="4"/>
        <v>2890</v>
      </c>
      <c r="H27" s="148">
        <f t="shared" si="5"/>
        <v>482</v>
      </c>
    </row>
    <row r="28" spans="1:8">
      <c r="A28" s="142">
        <f t="shared" si="6"/>
        <v>24</v>
      </c>
      <c r="B28" s="143">
        <v>66800</v>
      </c>
      <c r="C28" s="149">
        <f t="shared" si="0"/>
        <v>940</v>
      </c>
      <c r="D28" s="145">
        <f t="shared" si="7"/>
        <v>1880</v>
      </c>
      <c r="E28" s="149">
        <f t="shared" si="2"/>
        <v>2820</v>
      </c>
      <c r="F28" s="154">
        <f t="shared" si="3"/>
        <v>3760</v>
      </c>
      <c r="G28" s="147">
        <f t="shared" si="4"/>
        <v>3026</v>
      </c>
      <c r="H28" s="148">
        <f t="shared" si="5"/>
        <v>504</v>
      </c>
    </row>
    <row r="29" spans="1:8">
      <c r="A29" s="142">
        <f t="shared" si="6"/>
        <v>25</v>
      </c>
      <c r="B29" s="143">
        <v>69800</v>
      </c>
      <c r="C29" s="149">
        <f t="shared" si="0"/>
        <v>982</v>
      </c>
      <c r="D29" s="145">
        <f t="shared" si="7"/>
        <v>1964</v>
      </c>
      <c r="E29" s="149">
        <f t="shared" si="2"/>
        <v>2946</v>
      </c>
      <c r="F29" s="154">
        <f t="shared" si="3"/>
        <v>3928</v>
      </c>
      <c r="G29" s="147">
        <f t="shared" si="4"/>
        <v>3162</v>
      </c>
      <c r="H29" s="148">
        <f t="shared" si="5"/>
        <v>527</v>
      </c>
    </row>
    <row r="30" spans="1:8">
      <c r="A30" s="135">
        <f t="shared" si="6"/>
        <v>26</v>
      </c>
      <c r="B30" s="136">
        <v>72800</v>
      </c>
      <c r="C30" s="137">
        <f t="shared" si="0"/>
        <v>1024</v>
      </c>
      <c r="D30" s="138">
        <f t="shared" si="7"/>
        <v>2048</v>
      </c>
      <c r="E30" s="137">
        <f t="shared" si="2"/>
        <v>3072</v>
      </c>
      <c r="F30" s="139">
        <f t="shared" si="3"/>
        <v>4096</v>
      </c>
      <c r="G30" s="147">
        <f t="shared" si="4"/>
        <v>3298</v>
      </c>
      <c r="H30" s="148">
        <f t="shared" si="5"/>
        <v>550</v>
      </c>
    </row>
    <row r="31" spans="1:8">
      <c r="A31" s="142">
        <f t="shared" si="6"/>
        <v>27</v>
      </c>
      <c r="B31" s="155">
        <v>76500</v>
      </c>
      <c r="C31" s="149">
        <f>+ROUND(B31*0.0469*0.3,0)</f>
        <v>1076</v>
      </c>
      <c r="D31" s="145">
        <f t="shared" si="7"/>
        <v>2152</v>
      </c>
      <c r="E31" s="145">
        <f t="shared" si="2"/>
        <v>3228</v>
      </c>
      <c r="F31" s="146">
        <f t="shared" si="3"/>
        <v>4304</v>
      </c>
      <c r="G31" s="151">
        <f t="shared" si="4"/>
        <v>3466</v>
      </c>
      <c r="H31" s="152">
        <f t="shared" si="5"/>
        <v>578</v>
      </c>
    </row>
    <row r="32" spans="1:8">
      <c r="A32" s="142">
        <f t="shared" si="6"/>
        <v>28</v>
      </c>
      <c r="B32" s="155">
        <v>80200</v>
      </c>
      <c r="C32" s="149">
        <f t="shared" si="0"/>
        <v>1128</v>
      </c>
      <c r="D32" s="145">
        <f t="shared" si="7"/>
        <v>2256</v>
      </c>
      <c r="E32" s="145">
        <f t="shared" si="2"/>
        <v>3384</v>
      </c>
      <c r="F32" s="146">
        <f t="shared" si="3"/>
        <v>4512</v>
      </c>
      <c r="G32" s="147">
        <f t="shared" si="4"/>
        <v>3633</v>
      </c>
      <c r="H32" s="148">
        <f t="shared" si="5"/>
        <v>606</v>
      </c>
    </row>
    <row r="33" spans="1:8">
      <c r="A33" s="142">
        <f t="shared" si="6"/>
        <v>29</v>
      </c>
      <c r="B33" s="143">
        <v>83900</v>
      </c>
      <c r="C33" s="149">
        <f t="shared" si="0"/>
        <v>1180</v>
      </c>
      <c r="D33" s="145">
        <f t="shared" si="7"/>
        <v>2360</v>
      </c>
      <c r="E33" s="145">
        <f t="shared" si="2"/>
        <v>3540</v>
      </c>
      <c r="F33" s="146">
        <f t="shared" si="3"/>
        <v>4720</v>
      </c>
      <c r="G33" s="147">
        <f t="shared" si="4"/>
        <v>3801</v>
      </c>
      <c r="H33" s="148">
        <f t="shared" si="5"/>
        <v>634</v>
      </c>
    </row>
    <row r="34" spans="1:8">
      <c r="A34" s="135">
        <f t="shared" si="6"/>
        <v>30</v>
      </c>
      <c r="B34" s="136">
        <v>87600</v>
      </c>
      <c r="C34" s="137">
        <f t="shared" si="0"/>
        <v>1233</v>
      </c>
      <c r="D34" s="138">
        <f t="shared" si="7"/>
        <v>2466</v>
      </c>
      <c r="E34" s="138">
        <f t="shared" si="2"/>
        <v>3699</v>
      </c>
      <c r="F34" s="150">
        <f t="shared" si="3"/>
        <v>4932</v>
      </c>
      <c r="G34" s="147">
        <f t="shared" si="4"/>
        <v>3969</v>
      </c>
      <c r="H34" s="148">
        <f t="shared" si="5"/>
        <v>661</v>
      </c>
    </row>
    <row r="35" spans="1:8">
      <c r="A35" s="142">
        <f t="shared" si="6"/>
        <v>31</v>
      </c>
      <c r="B35" s="143">
        <v>92100</v>
      </c>
      <c r="C35" s="149">
        <f>+ROUND(B35*0.0469*0.3,0)</f>
        <v>1296</v>
      </c>
      <c r="D35" s="145">
        <f t="shared" si="7"/>
        <v>2592</v>
      </c>
      <c r="E35" s="149">
        <f t="shared" si="2"/>
        <v>3888</v>
      </c>
      <c r="F35" s="154">
        <f t="shared" si="3"/>
        <v>5184</v>
      </c>
      <c r="G35" s="151">
        <f t="shared" si="4"/>
        <v>4173</v>
      </c>
      <c r="H35" s="152">
        <f t="shared" si="5"/>
        <v>695</v>
      </c>
    </row>
    <row r="36" spans="1:8">
      <c r="A36" s="142">
        <f t="shared" si="6"/>
        <v>32</v>
      </c>
      <c r="B36" s="143">
        <v>96600</v>
      </c>
      <c r="C36" s="149">
        <f t="shared" si="0"/>
        <v>1359</v>
      </c>
      <c r="D36" s="145">
        <f t="shared" si="7"/>
        <v>2718</v>
      </c>
      <c r="E36" s="149">
        <f t="shared" si="2"/>
        <v>4077</v>
      </c>
      <c r="F36" s="154">
        <f t="shared" si="3"/>
        <v>5436</v>
      </c>
      <c r="G36" s="147">
        <f t="shared" si="4"/>
        <v>4377</v>
      </c>
      <c r="H36" s="148">
        <f t="shared" si="5"/>
        <v>729</v>
      </c>
    </row>
    <row r="37" spans="1:8">
      <c r="A37" s="142">
        <f t="shared" si="6"/>
        <v>33</v>
      </c>
      <c r="B37" s="143">
        <v>101100</v>
      </c>
      <c r="C37" s="149">
        <f t="shared" si="0"/>
        <v>1422</v>
      </c>
      <c r="D37" s="145">
        <f t="shared" si="7"/>
        <v>2844</v>
      </c>
      <c r="E37" s="149">
        <f t="shared" si="2"/>
        <v>4266</v>
      </c>
      <c r="F37" s="154">
        <f t="shared" si="3"/>
        <v>5688</v>
      </c>
      <c r="G37" s="147">
        <f t="shared" si="4"/>
        <v>4580</v>
      </c>
      <c r="H37" s="148">
        <f t="shared" si="5"/>
        <v>763</v>
      </c>
    </row>
    <row r="38" spans="1:8">
      <c r="A38" s="142">
        <f t="shared" si="6"/>
        <v>34</v>
      </c>
      <c r="B38" s="143">
        <v>105600</v>
      </c>
      <c r="C38" s="149">
        <f t="shared" si="0"/>
        <v>1486</v>
      </c>
      <c r="D38" s="145">
        <f t="shared" si="7"/>
        <v>2972</v>
      </c>
      <c r="E38" s="149">
        <f t="shared" si="2"/>
        <v>4458</v>
      </c>
      <c r="F38" s="154">
        <f t="shared" si="3"/>
        <v>5944</v>
      </c>
      <c r="G38" s="147">
        <f t="shared" si="4"/>
        <v>4784</v>
      </c>
      <c r="H38" s="148">
        <f t="shared" si="5"/>
        <v>797</v>
      </c>
    </row>
    <row r="39" spans="1:8">
      <c r="A39" s="135">
        <f t="shared" si="6"/>
        <v>35</v>
      </c>
      <c r="B39" s="136">
        <v>110100</v>
      </c>
      <c r="C39" s="137">
        <f t="shared" si="0"/>
        <v>1549</v>
      </c>
      <c r="D39" s="138">
        <f t="shared" si="7"/>
        <v>3098</v>
      </c>
      <c r="E39" s="137">
        <f t="shared" si="2"/>
        <v>4647</v>
      </c>
      <c r="F39" s="139">
        <f t="shared" si="3"/>
        <v>6196</v>
      </c>
      <c r="G39" s="147">
        <f t="shared" si="4"/>
        <v>4988</v>
      </c>
      <c r="H39" s="148">
        <f t="shared" si="5"/>
        <v>831</v>
      </c>
    </row>
    <row r="40" spans="1:8">
      <c r="A40" s="142">
        <f t="shared" si="6"/>
        <v>36</v>
      </c>
      <c r="B40" s="155">
        <v>115500</v>
      </c>
      <c r="C40" s="149">
        <f>+ROUND(B40*0.0469*0.3,0)</f>
        <v>1625</v>
      </c>
      <c r="D40" s="145">
        <f t="shared" si="7"/>
        <v>3250</v>
      </c>
      <c r="E40" s="145">
        <f t="shared" si="2"/>
        <v>4875</v>
      </c>
      <c r="F40" s="146">
        <f t="shared" si="3"/>
        <v>6500</v>
      </c>
      <c r="G40" s="151">
        <f t="shared" si="4"/>
        <v>5233</v>
      </c>
      <c r="H40" s="152">
        <f t="shared" si="5"/>
        <v>872</v>
      </c>
    </row>
    <row r="41" spans="1:8">
      <c r="A41" s="142">
        <f t="shared" si="6"/>
        <v>37</v>
      </c>
      <c r="B41" s="155">
        <v>120900</v>
      </c>
      <c r="C41" s="149">
        <f t="shared" si="0"/>
        <v>1701</v>
      </c>
      <c r="D41" s="145">
        <f t="shared" si="7"/>
        <v>3402</v>
      </c>
      <c r="E41" s="145">
        <f t="shared" si="2"/>
        <v>5103</v>
      </c>
      <c r="F41" s="146">
        <f t="shared" si="3"/>
        <v>6804</v>
      </c>
      <c r="G41" s="147">
        <f t="shared" si="4"/>
        <v>5477</v>
      </c>
      <c r="H41" s="148">
        <f t="shared" si="5"/>
        <v>913</v>
      </c>
    </row>
    <row r="42" spans="1:8">
      <c r="A42" s="142">
        <f t="shared" si="6"/>
        <v>38</v>
      </c>
      <c r="B42" s="143">
        <v>126300</v>
      </c>
      <c r="C42" s="149">
        <f t="shared" si="0"/>
        <v>1777</v>
      </c>
      <c r="D42" s="145">
        <f t="shared" si="7"/>
        <v>3554</v>
      </c>
      <c r="E42" s="145">
        <f t="shared" si="2"/>
        <v>5331</v>
      </c>
      <c r="F42" s="146">
        <f t="shared" si="3"/>
        <v>7108</v>
      </c>
      <c r="G42" s="147">
        <f t="shared" si="4"/>
        <v>5722</v>
      </c>
      <c r="H42" s="148">
        <f t="shared" si="5"/>
        <v>954</v>
      </c>
    </row>
    <row r="43" spans="1:8">
      <c r="A43" s="142">
        <f>+A42+1</f>
        <v>39</v>
      </c>
      <c r="B43" s="143">
        <v>131700</v>
      </c>
      <c r="C43" s="149">
        <f t="shared" si="0"/>
        <v>1853</v>
      </c>
      <c r="D43" s="145">
        <f t="shared" si="7"/>
        <v>3706</v>
      </c>
      <c r="E43" s="145">
        <f t="shared" si="2"/>
        <v>5559</v>
      </c>
      <c r="F43" s="146">
        <f t="shared" si="3"/>
        <v>7412</v>
      </c>
      <c r="G43" s="147">
        <f t="shared" si="4"/>
        <v>5967</v>
      </c>
      <c r="H43" s="148">
        <f t="shared" si="5"/>
        <v>994</v>
      </c>
    </row>
    <row r="44" spans="1:8">
      <c r="A44" s="142">
        <f t="shared" si="6"/>
        <v>40</v>
      </c>
      <c r="B44" s="155">
        <v>137100</v>
      </c>
      <c r="C44" s="149">
        <f t="shared" si="0"/>
        <v>1929</v>
      </c>
      <c r="D44" s="145">
        <f t="shared" si="7"/>
        <v>3858</v>
      </c>
      <c r="E44" s="145">
        <f t="shared" si="2"/>
        <v>5787</v>
      </c>
      <c r="F44" s="146">
        <f t="shared" si="3"/>
        <v>7716</v>
      </c>
      <c r="G44" s="147">
        <f t="shared" si="4"/>
        <v>6211</v>
      </c>
      <c r="H44" s="148">
        <f t="shared" si="5"/>
        <v>1035</v>
      </c>
    </row>
    <row r="45" spans="1:8">
      <c r="A45" s="142">
        <f t="shared" si="6"/>
        <v>41</v>
      </c>
      <c r="B45" s="155">
        <v>142500</v>
      </c>
      <c r="C45" s="149">
        <f>+ROUND(B45*0.0469*0.3,0)</f>
        <v>2005</v>
      </c>
      <c r="D45" s="145">
        <f t="shared" si="7"/>
        <v>4010</v>
      </c>
      <c r="E45" s="145">
        <f t="shared" si="2"/>
        <v>6015</v>
      </c>
      <c r="F45" s="146">
        <f t="shared" si="3"/>
        <v>8020</v>
      </c>
      <c r="G45" s="147">
        <f t="shared" si="4"/>
        <v>6456</v>
      </c>
      <c r="H45" s="148">
        <f t="shared" si="5"/>
        <v>1076</v>
      </c>
    </row>
    <row r="46" spans="1:8">
      <c r="A46" s="142">
        <f t="shared" si="6"/>
        <v>42</v>
      </c>
      <c r="B46" s="143">
        <v>147900</v>
      </c>
      <c r="C46" s="149">
        <f t="shared" si="0"/>
        <v>2081</v>
      </c>
      <c r="D46" s="145">
        <f t="shared" si="7"/>
        <v>4162</v>
      </c>
      <c r="E46" s="145">
        <f t="shared" si="2"/>
        <v>6243</v>
      </c>
      <c r="F46" s="146">
        <f t="shared" si="3"/>
        <v>8324</v>
      </c>
      <c r="G46" s="147">
        <f t="shared" si="4"/>
        <v>6701</v>
      </c>
      <c r="H46" s="148">
        <f t="shared" si="5"/>
        <v>1117</v>
      </c>
    </row>
    <row r="47" spans="1:8">
      <c r="A47" s="135">
        <f>+A46+1</f>
        <v>43</v>
      </c>
      <c r="B47" s="136">
        <v>150000</v>
      </c>
      <c r="C47" s="137">
        <f t="shared" si="0"/>
        <v>2111</v>
      </c>
      <c r="D47" s="138">
        <f t="shared" si="7"/>
        <v>4222</v>
      </c>
      <c r="E47" s="138">
        <f t="shared" si="2"/>
        <v>6333</v>
      </c>
      <c r="F47" s="150">
        <f t="shared" si="3"/>
        <v>8444</v>
      </c>
      <c r="G47" s="140">
        <f t="shared" si="4"/>
        <v>6796</v>
      </c>
      <c r="H47" s="141">
        <f t="shared" si="5"/>
        <v>1133</v>
      </c>
    </row>
    <row r="48" spans="1:8">
      <c r="A48" s="142">
        <f t="shared" si="6"/>
        <v>44</v>
      </c>
      <c r="B48" s="155">
        <v>156400</v>
      </c>
      <c r="C48" s="149">
        <f>+ROUND(B48*0.0469*0.3,0)</f>
        <v>2201</v>
      </c>
      <c r="D48" s="145">
        <f t="shared" si="7"/>
        <v>4402</v>
      </c>
      <c r="E48" s="145">
        <f t="shared" si="2"/>
        <v>6603</v>
      </c>
      <c r="F48" s="146">
        <f t="shared" si="3"/>
        <v>8804</v>
      </c>
      <c r="G48" s="151">
        <f t="shared" si="4"/>
        <v>7086</v>
      </c>
      <c r="H48" s="152">
        <f t="shared" si="5"/>
        <v>1181</v>
      </c>
    </row>
    <row r="49" spans="1:8">
      <c r="A49" s="142">
        <f t="shared" si="6"/>
        <v>45</v>
      </c>
      <c r="B49" s="155">
        <v>162800</v>
      </c>
      <c r="C49" s="149">
        <f t="shared" si="0"/>
        <v>2291</v>
      </c>
      <c r="D49" s="145">
        <f t="shared" si="7"/>
        <v>4582</v>
      </c>
      <c r="E49" s="145">
        <f t="shared" si="2"/>
        <v>6873</v>
      </c>
      <c r="F49" s="146">
        <f t="shared" si="3"/>
        <v>9164</v>
      </c>
      <c r="G49" s="147">
        <f t="shared" si="4"/>
        <v>7376</v>
      </c>
      <c r="H49" s="148">
        <f t="shared" si="5"/>
        <v>1229</v>
      </c>
    </row>
    <row r="50" spans="1:8">
      <c r="A50" s="142">
        <f t="shared" si="6"/>
        <v>46</v>
      </c>
      <c r="B50" s="143">
        <v>169200</v>
      </c>
      <c r="C50" s="149">
        <f t="shared" si="0"/>
        <v>2381</v>
      </c>
      <c r="D50" s="145">
        <f t="shared" si="7"/>
        <v>4762</v>
      </c>
      <c r="E50" s="145">
        <f t="shared" si="2"/>
        <v>7143</v>
      </c>
      <c r="F50" s="146">
        <f t="shared" si="3"/>
        <v>9524</v>
      </c>
      <c r="G50" s="147">
        <f t="shared" si="4"/>
        <v>7666</v>
      </c>
      <c r="H50" s="148">
        <f t="shared" si="5"/>
        <v>1278</v>
      </c>
    </row>
    <row r="51" spans="1:8">
      <c r="A51" s="142">
        <f>+A50+1</f>
        <v>47</v>
      </c>
      <c r="B51" s="143">
        <v>175600</v>
      </c>
      <c r="C51" s="149">
        <f t="shared" si="0"/>
        <v>2471</v>
      </c>
      <c r="D51" s="145">
        <f t="shared" si="7"/>
        <v>4942</v>
      </c>
      <c r="E51" s="145">
        <f t="shared" si="2"/>
        <v>7413</v>
      </c>
      <c r="F51" s="146">
        <f t="shared" si="3"/>
        <v>9884</v>
      </c>
      <c r="G51" s="147">
        <f t="shared" si="4"/>
        <v>7956</v>
      </c>
      <c r="H51" s="148">
        <f t="shared" si="5"/>
        <v>1326</v>
      </c>
    </row>
    <row r="52" spans="1:8" ht="17.5" thickBot="1">
      <c r="A52" s="156">
        <f t="shared" si="6"/>
        <v>48</v>
      </c>
      <c r="B52" s="157">
        <v>182000</v>
      </c>
      <c r="C52" s="158">
        <f t="shared" si="0"/>
        <v>2561</v>
      </c>
      <c r="D52" s="159">
        <f t="shared" si="7"/>
        <v>5122</v>
      </c>
      <c r="E52" s="159">
        <f t="shared" si="2"/>
        <v>7683</v>
      </c>
      <c r="F52" s="160">
        <f t="shared" si="3"/>
        <v>10244</v>
      </c>
      <c r="G52" s="161">
        <f t="shared" si="4"/>
        <v>8246</v>
      </c>
      <c r="H52" s="162">
        <f t="shared" si="5"/>
        <v>1374</v>
      </c>
    </row>
    <row r="53" spans="1:8" s="163" customFormat="1">
      <c r="A53" s="163" t="s">
        <v>178</v>
      </c>
      <c r="H53" s="164" t="s">
        <v>179</v>
      </c>
    </row>
    <row r="54" spans="1:8" s="163" customFormat="1">
      <c r="H54" s="164"/>
    </row>
    <row r="55" spans="1:8">
      <c r="A55" s="533" t="s">
        <v>180</v>
      </c>
      <c r="B55" s="533"/>
      <c r="C55" s="533"/>
      <c r="D55" s="533"/>
      <c r="E55" s="533"/>
      <c r="F55" s="533"/>
      <c r="G55" s="533"/>
    </row>
    <row r="56" spans="1:8" s="163" customFormat="1" ht="20.25" customHeight="1">
      <c r="A56" s="533" t="s">
        <v>65</v>
      </c>
      <c r="B56" s="533"/>
      <c r="C56" s="533"/>
      <c r="D56" s="533"/>
      <c r="E56" s="533"/>
      <c r="F56" s="533"/>
      <c r="G56" s="533"/>
    </row>
    <row r="57" spans="1:8" s="163" customFormat="1" ht="34.5" customHeight="1">
      <c r="A57" s="533" t="s">
        <v>66</v>
      </c>
      <c r="B57" s="533"/>
      <c r="C57" s="533"/>
      <c r="D57" s="533"/>
      <c r="E57" s="533"/>
      <c r="F57" s="533"/>
      <c r="G57" s="533"/>
    </row>
    <row r="58" spans="1:8">
      <c r="A58" s="165"/>
      <c r="B58" s="165"/>
      <c r="C58" s="165"/>
      <c r="D58" s="165"/>
      <c r="E58" s="165"/>
      <c r="F58" s="165"/>
      <c r="G58" s="165"/>
    </row>
    <row r="59" spans="1:8">
      <c r="A59" s="165"/>
      <c r="B59" s="165"/>
      <c r="C59" s="165"/>
      <c r="D59" s="165"/>
      <c r="E59" s="165"/>
      <c r="F59" s="165"/>
      <c r="G59" s="165"/>
    </row>
    <row r="60" spans="1:8">
      <c r="A60" s="165"/>
      <c r="B60" s="165"/>
      <c r="C60" s="165"/>
      <c r="D60" s="165"/>
      <c r="E60" s="165"/>
      <c r="F60" s="165"/>
      <c r="G60" s="165"/>
    </row>
  </sheetData>
  <mergeCells count="8">
    <mergeCell ref="H3:H4"/>
    <mergeCell ref="A56:G56"/>
    <mergeCell ref="A57:G57"/>
    <mergeCell ref="A3:A4"/>
    <mergeCell ref="B3:B4"/>
    <mergeCell ref="C3:F3"/>
    <mergeCell ref="G3:G4"/>
    <mergeCell ref="A55:G55"/>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002060"/>
  </sheetPr>
  <dimension ref="A1:AE74"/>
  <sheetViews>
    <sheetView workbookViewId="0">
      <selection sqref="A1:XFD1048576"/>
    </sheetView>
  </sheetViews>
  <sheetFormatPr defaultColWidth="9" defaultRowHeight="17"/>
  <cols>
    <col min="1" max="1" width="8.90625" style="53" customWidth="1"/>
    <col min="2" max="2" width="6" style="53" customWidth="1"/>
    <col min="3" max="3" width="7.1796875" style="53" customWidth="1"/>
    <col min="4" max="29" width="6" style="53" customWidth="1"/>
    <col min="30" max="30" width="3.1796875" style="53" customWidth="1"/>
    <col min="31" max="31" width="10.453125" style="53" customWidth="1"/>
    <col min="32" max="256" width="9" style="53"/>
    <col min="257" max="257" width="8.90625" style="53" customWidth="1"/>
    <col min="258" max="258" width="6" style="53" customWidth="1"/>
    <col min="259" max="259" width="7.1796875" style="53" customWidth="1"/>
    <col min="260" max="285" width="6" style="53" customWidth="1"/>
    <col min="286" max="286" width="3.1796875" style="53" customWidth="1"/>
    <col min="287" max="287" width="10.453125" style="53" customWidth="1"/>
    <col min="288" max="512" width="9" style="53"/>
    <col min="513" max="513" width="8.90625" style="53" customWidth="1"/>
    <col min="514" max="514" width="6" style="53" customWidth="1"/>
    <col min="515" max="515" width="7.1796875" style="53" customWidth="1"/>
    <col min="516" max="541" width="6" style="53" customWidth="1"/>
    <col min="542" max="542" width="3.1796875" style="53" customWidth="1"/>
    <col min="543" max="543" width="10.453125" style="53" customWidth="1"/>
    <col min="544" max="768" width="9" style="53"/>
    <col min="769" max="769" width="8.90625" style="53" customWidth="1"/>
    <col min="770" max="770" width="6" style="53" customWidth="1"/>
    <col min="771" max="771" width="7.1796875" style="53" customWidth="1"/>
    <col min="772" max="797" width="6" style="53" customWidth="1"/>
    <col min="798" max="798" width="3.1796875" style="53" customWidth="1"/>
    <col min="799" max="799" width="10.453125" style="53" customWidth="1"/>
    <col min="800" max="1024" width="9" style="53"/>
    <col min="1025" max="1025" width="8.90625" style="53" customWidth="1"/>
    <col min="1026" max="1026" width="6" style="53" customWidth="1"/>
    <col min="1027" max="1027" width="7.1796875" style="53" customWidth="1"/>
    <col min="1028" max="1053" width="6" style="53" customWidth="1"/>
    <col min="1054" max="1054" width="3.1796875" style="53" customWidth="1"/>
    <col min="1055" max="1055" width="10.453125" style="53" customWidth="1"/>
    <col min="1056" max="1280" width="9" style="53"/>
    <col min="1281" max="1281" width="8.90625" style="53" customWidth="1"/>
    <col min="1282" max="1282" width="6" style="53" customWidth="1"/>
    <col min="1283" max="1283" width="7.1796875" style="53" customWidth="1"/>
    <col min="1284" max="1309" width="6" style="53" customWidth="1"/>
    <col min="1310" max="1310" width="3.1796875" style="53" customWidth="1"/>
    <col min="1311" max="1311" width="10.453125" style="53" customWidth="1"/>
    <col min="1312" max="1536" width="9" style="53"/>
    <col min="1537" max="1537" width="8.90625" style="53" customWidth="1"/>
    <col min="1538" max="1538" width="6" style="53" customWidth="1"/>
    <col min="1539" max="1539" width="7.1796875" style="53" customWidth="1"/>
    <col min="1540" max="1565" width="6" style="53" customWidth="1"/>
    <col min="1566" max="1566" width="3.1796875" style="53" customWidth="1"/>
    <col min="1567" max="1567" width="10.453125" style="53" customWidth="1"/>
    <col min="1568" max="1792" width="9" style="53"/>
    <col min="1793" max="1793" width="8.90625" style="53" customWidth="1"/>
    <col min="1794" max="1794" width="6" style="53" customWidth="1"/>
    <col min="1795" max="1795" width="7.1796875" style="53" customWidth="1"/>
    <col min="1796" max="1821" width="6" style="53" customWidth="1"/>
    <col min="1822" max="1822" width="3.1796875" style="53" customWidth="1"/>
    <col min="1823" max="1823" width="10.453125" style="53" customWidth="1"/>
    <col min="1824" max="2048" width="9" style="53"/>
    <col min="2049" max="2049" width="8.90625" style="53" customWidth="1"/>
    <col min="2050" max="2050" width="6" style="53" customWidth="1"/>
    <col min="2051" max="2051" width="7.1796875" style="53" customWidth="1"/>
    <col min="2052" max="2077" width="6" style="53" customWidth="1"/>
    <col min="2078" max="2078" width="3.1796875" style="53" customWidth="1"/>
    <col min="2079" max="2079" width="10.453125" style="53" customWidth="1"/>
    <col min="2080" max="2304" width="9" style="53"/>
    <col min="2305" max="2305" width="8.90625" style="53" customWidth="1"/>
    <col min="2306" max="2306" width="6" style="53" customWidth="1"/>
    <col min="2307" max="2307" width="7.1796875" style="53" customWidth="1"/>
    <col min="2308" max="2333" width="6" style="53" customWidth="1"/>
    <col min="2334" max="2334" width="3.1796875" style="53" customWidth="1"/>
    <col min="2335" max="2335" width="10.453125" style="53" customWidth="1"/>
    <col min="2336" max="2560" width="9" style="53"/>
    <col min="2561" max="2561" width="8.90625" style="53" customWidth="1"/>
    <col min="2562" max="2562" width="6" style="53" customWidth="1"/>
    <col min="2563" max="2563" width="7.1796875" style="53" customWidth="1"/>
    <col min="2564" max="2589" width="6" style="53" customWidth="1"/>
    <col min="2590" max="2590" width="3.1796875" style="53" customWidth="1"/>
    <col min="2591" max="2591" width="10.453125" style="53" customWidth="1"/>
    <col min="2592" max="2816" width="9" style="53"/>
    <col min="2817" max="2817" width="8.90625" style="53" customWidth="1"/>
    <col min="2818" max="2818" width="6" style="53" customWidth="1"/>
    <col min="2819" max="2819" width="7.1796875" style="53" customWidth="1"/>
    <col min="2820" max="2845" width="6" style="53" customWidth="1"/>
    <col min="2846" max="2846" width="3.1796875" style="53" customWidth="1"/>
    <col min="2847" max="2847" width="10.453125" style="53" customWidth="1"/>
    <col min="2848" max="3072" width="9" style="53"/>
    <col min="3073" max="3073" width="8.90625" style="53" customWidth="1"/>
    <col min="3074" max="3074" width="6" style="53" customWidth="1"/>
    <col min="3075" max="3075" width="7.1796875" style="53" customWidth="1"/>
    <col min="3076" max="3101" width="6" style="53" customWidth="1"/>
    <col min="3102" max="3102" width="3.1796875" style="53" customWidth="1"/>
    <col min="3103" max="3103" width="10.453125" style="53" customWidth="1"/>
    <col min="3104" max="3328" width="9" style="53"/>
    <col min="3329" max="3329" width="8.90625" style="53" customWidth="1"/>
    <col min="3330" max="3330" width="6" style="53" customWidth="1"/>
    <col min="3331" max="3331" width="7.1796875" style="53" customWidth="1"/>
    <col min="3332" max="3357" width="6" style="53" customWidth="1"/>
    <col min="3358" max="3358" width="3.1796875" style="53" customWidth="1"/>
    <col min="3359" max="3359" width="10.453125" style="53" customWidth="1"/>
    <col min="3360" max="3584" width="9" style="53"/>
    <col min="3585" max="3585" width="8.90625" style="53" customWidth="1"/>
    <col min="3586" max="3586" width="6" style="53" customWidth="1"/>
    <col min="3587" max="3587" width="7.1796875" style="53" customWidth="1"/>
    <col min="3588" max="3613" width="6" style="53" customWidth="1"/>
    <col min="3614" max="3614" width="3.1796875" style="53" customWidth="1"/>
    <col min="3615" max="3615" width="10.453125" style="53" customWidth="1"/>
    <col min="3616" max="3840" width="9" style="53"/>
    <col min="3841" max="3841" width="8.90625" style="53" customWidth="1"/>
    <col min="3842" max="3842" width="6" style="53" customWidth="1"/>
    <col min="3843" max="3843" width="7.1796875" style="53" customWidth="1"/>
    <col min="3844" max="3869" width="6" style="53" customWidth="1"/>
    <col min="3870" max="3870" width="3.1796875" style="53" customWidth="1"/>
    <col min="3871" max="3871" width="10.453125" style="53" customWidth="1"/>
    <col min="3872" max="4096" width="9" style="53"/>
    <col min="4097" max="4097" width="8.90625" style="53" customWidth="1"/>
    <col min="4098" max="4098" width="6" style="53" customWidth="1"/>
    <col min="4099" max="4099" width="7.1796875" style="53" customWidth="1"/>
    <col min="4100" max="4125" width="6" style="53" customWidth="1"/>
    <col min="4126" max="4126" width="3.1796875" style="53" customWidth="1"/>
    <col min="4127" max="4127" width="10.453125" style="53" customWidth="1"/>
    <col min="4128" max="4352" width="9" style="53"/>
    <col min="4353" max="4353" width="8.90625" style="53" customWidth="1"/>
    <col min="4354" max="4354" width="6" style="53" customWidth="1"/>
    <col min="4355" max="4355" width="7.1796875" style="53" customWidth="1"/>
    <col min="4356" max="4381" width="6" style="53" customWidth="1"/>
    <col min="4382" max="4382" width="3.1796875" style="53" customWidth="1"/>
    <col min="4383" max="4383" width="10.453125" style="53" customWidth="1"/>
    <col min="4384" max="4608" width="9" style="53"/>
    <col min="4609" max="4609" width="8.90625" style="53" customWidth="1"/>
    <col min="4610" max="4610" width="6" style="53" customWidth="1"/>
    <col min="4611" max="4611" width="7.1796875" style="53" customWidth="1"/>
    <col min="4612" max="4637" width="6" style="53" customWidth="1"/>
    <col min="4638" max="4638" width="3.1796875" style="53" customWidth="1"/>
    <col min="4639" max="4639" width="10.453125" style="53" customWidth="1"/>
    <col min="4640" max="4864" width="9" style="53"/>
    <col min="4865" max="4865" width="8.90625" style="53" customWidth="1"/>
    <col min="4866" max="4866" width="6" style="53" customWidth="1"/>
    <col min="4867" max="4867" width="7.1796875" style="53" customWidth="1"/>
    <col min="4868" max="4893" width="6" style="53" customWidth="1"/>
    <col min="4894" max="4894" width="3.1796875" style="53" customWidth="1"/>
    <col min="4895" max="4895" width="10.453125" style="53" customWidth="1"/>
    <col min="4896" max="5120" width="9" style="53"/>
    <col min="5121" max="5121" width="8.90625" style="53" customWidth="1"/>
    <col min="5122" max="5122" width="6" style="53" customWidth="1"/>
    <col min="5123" max="5123" width="7.1796875" style="53" customWidth="1"/>
    <col min="5124" max="5149" width="6" style="53" customWidth="1"/>
    <col min="5150" max="5150" width="3.1796875" style="53" customWidth="1"/>
    <col min="5151" max="5151" width="10.453125" style="53" customWidth="1"/>
    <col min="5152" max="5376" width="9" style="53"/>
    <col min="5377" max="5377" width="8.90625" style="53" customWidth="1"/>
    <col min="5378" max="5378" width="6" style="53" customWidth="1"/>
    <col min="5379" max="5379" width="7.1796875" style="53" customWidth="1"/>
    <col min="5380" max="5405" width="6" style="53" customWidth="1"/>
    <col min="5406" max="5406" width="3.1796875" style="53" customWidth="1"/>
    <col min="5407" max="5407" width="10.453125" style="53" customWidth="1"/>
    <col min="5408" max="5632" width="9" style="53"/>
    <col min="5633" max="5633" width="8.90625" style="53" customWidth="1"/>
    <col min="5634" max="5634" width="6" style="53" customWidth="1"/>
    <col min="5635" max="5635" width="7.1796875" style="53" customWidth="1"/>
    <col min="5636" max="5661" width="6" style="53" customWidth="1"/>
    <col min="5662" max="5662" width="3.1796875" style="53" customWidth="1"/>
    <col min="5663" max="5663" width="10.453125" style="53" customWidth="1"/>
    <col min="5664" max="5888" width="9" style="53"/>
    <col min="5889" max="5889" width="8.90625" style="53" customWidth="1"/>
    <col min="5890" max="5890" width="6" style="53" customWidth="1"/>
    <col min="5891" max="5891" width="7.1796875" style="53" customWidth="1"/>
    <col min="5892" max="5917" width="6" style="53" customWidth="1"/>
    <col min="5918" max="5918" width="3.1796875" style="53" customWidth="1"/>
    <col min="5919" max="5919" width="10.453125" style="53" customWidth="1"/>
    <col min="5920" max="6144" width="9" style="53"/>
    <col min="6145" max="6145" width="8.90625" style="53" customWidth="1"/>
    <col min="6146" max="6146" width="6" style="53" customWidth="1"/>
    <col min="6147" max="6147" width="7.1796875" style="53" customWidth="1"/>
    <col min="6148" max="6173" width="6" style="53" customWidth="1"/>
    <col min="6174" max="6174" width="3.1796875" style="53" customWidth="1"/>
    <col min="6175" max="6175" width="10.453125" style="53" customWidth="1"/>
    <col min="6176" max="6400" width="9" style="53"/>
    <col min="6401" max="6401" width="8.90625" style="53" customWidth="1"/>
    <col min="6402" max="6402" width="6" style="53" customWidth="1"/>
    <col min="6403" max="6403" width="7.1796875" style="53" customWidth="1"/>
    <col min="6404" max="6429" width="6" style="53" customWidth="1"/>
    <col min="6430" max="6430" width="3.1796875" style="53" customWidth="1"/>
    <col min="6431" max="6431" width="10.453125" style="53" customWidth="1"/>
    <col min="6432" max="6656" width="9" style="53"/>
    <col min="6657" max="6657" width="8.90625" style="53" customWidth="1"/>
    <col min="6658" max="6658" width="6" style="53" customWidth="1"/>
    <col min="6659" max="6659" width="7.1796875" style="53" customWidth="1"/>
    <col min="6660" max="6685" width="6" style="53" customWidth="1"/>
    <col min="6686" max="6686" width="3.1796875" style="53" customWidth="1"/>
    <col min="6687" max="6687" width="10.453125" style="53" customWidth="1"/>
    <col min="6688" max="6912" width="9" style="53"/>
    <col min="6913" max="6913" width="8.90625" style="53" customWidth="1"/>
    <col min="6914" max="6914" width="6" style="53" customWidth="1"/>
    <col min="6915" max="6915" width="7.1796875" style="53" customWidth="1"/>
    <col min="6916" max="6941" width="6" style="53" customWidth="1"/>
    <col min="6942" max="6942" width="3.1796875" style="53" customWidth="1"/>
    <col min="6943" max="6943" width="10.453125" style="53" customWidth="1"/>
    <col min="6944" max="7168" width="9" style="53"/>
    <col min="7169" max="7169" width="8.90625" style="53" customWidth="1"/>
    <col min="7170" max="7170" width="6" style="53" customWidth="1"/>
    <col min="7171" max="7171" width="7.1796875" style="53" customWidth="1"/>
    <col min="7172" max="7197" width="6" style="53" customWidth="1"/>
    <col min="7198" max="7198" width="3.1796875" style="53" customWidth="1"/>
    <col min="7199" max="7199" width="10.453125" style="53" customWidth="1"/>
    <col min="7200" max="7424" width="9" style="53"/>
    <col min="7425" max="7425" width="8.90625" style="53" customWidth="1"/>
    <col min="7426" max="7426" width="6" style="53" customWidth="1"/>
    <col min="7427" max="7427" width="7.1796875" style="53" customWidth="1"/>
    <col min="7428" max="7453" width="6" style="53" customWidth="1"/>
    <col min="7454" max="7454" width="3.1796875" style="53" customWidth="1"/>
    <col min="7455" max="7455" width="10.453125" style="53" customWidth="1"/>
    <col min="7456" max="7680" width="9" style="53"/>
    <col min="7681" max="7681" width="8.90625" style="53" customWidth="1"/>
    <col min="7682" max="7682" width="6" style="53" customWidth="1"/>
    <col min="7683" max="7683" width="7.1796875" style="53" customWidth="1"/>
    <col min="7684" max="7709" width="6" style="53" customWidth="1"/>
    <col min="7710" max="7710" width="3.1796875" style="53" customWidth="1"/>
    <col min="7711" max="7711" width="10.453125" style="53" customWidth="1"/>
    <col min="7712" max="7936" width="9" style="53"/>
    <col min="7937" max="7937" width="8.90625" style="53" customWidth="1"/>
    <col min="7938" max="7938" width="6" style="53" customWidth="1"/>
    <col min="7939" max="7939" width="7.1796875" style="53" customWidth="1"/>
    <col min="7940" max="7965" width="6" style="53" customWidth="1"/>
    <col min="7966" max="7966" width="3.1796875" style="53" customWidth="1"/>
    <col min="7967" max="7967" width="10.453125" style="53" customWidth="1"/>
    <col min="7968" max="8192" width="9" style="53"/>
    <col min="8193" max="8193" width="8.90625" style="53" customWidth="1"/>
    <col min="8194" max="8194" width="6" style="53" customWidth="1"/>
    <col min="8195" max="8195" width="7.1796875" style="53" customWidth="1"/>
    <col min="8196" max="8221" width="6" style="53" customWidth="1"/>
    <col min="8222" max="8222" width="3.1796875" style="53" customWidth="1"/>
    <col min="8223" max="8223" width="10.453125" style="53" customWidth="1"/>
    <col min="8224" max="8448" width="9" style="53"/>
    <col min="8449" max="8449" width="8.90625" style="53" customWidth="1"/>
    <col min="8450" max="8450" width="6" style="53" customWidth="1"/>
    <col min="8451" max="8451" width="7.1796875" style="53" customWidth="1"/>
    <col min="8452" max="8477" width="6" style="53" customWidth="1"/>
    <col min="8478" max="8478" width="3.1796875" style="53" customWidth="1"/>
    <col min="8479" max="8479" width="10.453125" style="53" customWidth="1"/>
    <col min="8480" max="8704" width="9" style="53"/>
    <col min="8705" max="8705" width="8.90625" style="53" customWidth="1"/>
    <col min="8706" max="8706" width="6" style="53" customWidth="1"/>
    <col min="8707" max="8707" width="7.1796875" style="53" customWidth="1"/>
    <col min="8708" max="8733" width="6" style="53" customWidth="1"/>
    <col min="8734" max="8734" width="3.1796875" style="53" customWidth="1"/>
    <col min="8735" max="8735" width="10.453125" style="53" customWidth="1"/>
    <col min="8736" max="8960" width="9" style="53"/>
    <col min="8961" max="8961" width="8.90625" style="53" customWidth="1"/>
    <col min="8962" max="8962" width="6" style="53" customWidth="1"/>
    <col min="8963" max="8963" width="7.1796875" style="53" customWidth="1"/>
    <col min="8964" max="8989" width="6" style="53" customWidth="1"/>
    <col min="8990" max="8990" width="3.1796875" style="53" customWidth="1"/>
    <col min="8991" max="8991" width="10.453125" style="53" customWidth="1"/>
    <col min="8992" max="9216" width="9" style="53"/>
    <col min="9217" max="9217" width="8.90625" style="53" customWidth="1"/>
    <col min="9218" max="9218" width="6" style="53" customWidth="1"/>
    <col min="9219" max="9219" width="7.1796875" style="53" customWidth="1"/>
    <col min="9220" max="9245" width="6" style="53" customWidth="1"/>
    <col min="9246" max="9246" width="3.1796875" style="53" customWidth="1"/>
    <col min="9247" max="9247" width="10.453125" style="53" customWidth="1"/>
    <col min="9248" max="9472" width="9" style="53"/>
    <col min="9473" max="9473" width="8.90625" style="53" customWidth="1"/>
    <col min="9474" max="9474" width="6" style="53" customWidth="1"/>
    <col min="9475" max="9475" width="7.1796875" style="53" customWidth="1"/>
    <col min="9476" max="9501" width="6" style="53" customWidth="1"/>
    <col min="9502" max="9502" width="3.1796875" style="53" customWidth="1"/>
    <col min="9503" max="9503" width="10.453125" style="53" customWidth="1"/>
    <col min="9504" max="9728" width="9" style="53"/>
    <col min="9729" max="9729" width="8.90625" style="53" customWidth="1"/>
    <col min="9730" max="9730" width="6" style="53" customWidth="1"/>
    <col min="9731" max="9731" width="7.1796875" style="53" customWidth="1"/>
    <col min="9732" max="9757" width="6" style="53" customWidth="1"/>
    <col min="9758" max="9758" width="3.1796875" style="53" customWidth="1"/>
    <col min="9759" max="9759" width="10.453125" style="53" customWidth="1"/>
    <col min="9760" max="9984" width="9" style="53"/>
    <col min="9985" max="9985" width="8.90625" style="53" customWidth="1"/>
    <col min="9986" max="9986" width="6" style="53" customWidth="1"/>
    <col min="9987" max="9987" width="7.1796875" style="53" customWidth="1"/>
    <col min="9988" max="10013" width="6" style="53" customWidth="1"/>
    <col min="10014" max="10014" width="3.1796875" style="53" customWidth="1"/>
    <col min="10015" max="10015" width="10.453125" style="53" customWidth="1"/>
    <col min="10016" max="10240" width="9" style="53"/>
    <col min="10241" max="10241" width="8.90625" style="53" customWidth="1"/>
    <col min="10242" max="10242" width="6" style="53" customWidth="1"/>
    <col min="10243" max="10243" width="7.1796875" style="53" customWidth="1"/>
    <col min="10244" max="10269" width="6" style="53" customWidth="1"/>
    <col min="10270" max="10270" width="3.1796875" style="53" customWidth="1"/>
    <col min="10271" max="10271" width="10.453125" style="53" customWidth="1"/>
    <col min="10272" max="10496" width="9" style="53"/>
    <col min="10497" max="10497" width="8.90625" style="53" customWidth="1"/>
    <col min="10498" max="10498" width="6" style="53" customWidth="1"/>
    <col min="10499" max="10499" width="7.1796875" style="53" customWidth="1"/>
    <col min="10500" max="10525" width="6" style="53" customWidth="1"/>
    <col min="10526" max="10526" width="3.1796875" style="53" customWidth="1"/>
    <col min="10527" max="10527" width="10.453125" style="53" customWidth="1"/>
    <col min="10528" max="10752" width="9" style="53"/>
    <col min="10753" max="10753" width="8.90625" style="53" customWidth="1"/>
    <col min="10754" max="10754" width="6" style="53" customWidth="1"/>
    <col min="10755" max="10755" width="7.1796875" style="53" customWidth="1"/>
    <col min="10756" max="10781" width="6" style="53" customWidth="1"/>
    <col min="10782" max="10782" width="3.1796875" style="53" customWidth="1"/>
    <col min="10783" max="10783" width="10.453125" style="53" customWidth="1"/>
    <col min="10784" max="11008" width="9" style="53"/>
    <col min="11009" max="11009" width="8.90625" style="53" customWidth="1"/>
    <col min="11010" max="11010" width="6" style="53" customWidth="1"/>
    <col min="11011" max="11011" width="7.1796875" style="53" customWidth="1"/>
    <col min="11012" max="11037" width="6" style="53" customWidth="1"/>
    <col min="11038" max="11038" width="3.1796875" style="53" customWidth="1"/>
    <col min="11039" max="11039" width="10.453125" style="53" customWidth="1"/>
    <col min="11040" max="11264" width="9" style="53"/>
    <col min="11265" max="11265" width="8.90625" style="53" customWidth="1"/>
    <col min="11266" max="11266" width="6" style="53" customWidth="1"/>
    <col min="11267" max="11267" width="7.1796875" style="53" customWidth="1"/>
    <col min="11268" max="11293" width="6" style="53" customWidth="1"/>
    <col min="11294" max="11294" width="3.1796875" style="53" customWidth="1"/>
    <col min="11295" max="11295" width="10.453125" style="53" customWidth="1"/>
    <col min="11296" max="11520" width="9" style="53"/>
    <col min="11521" max="11521" width="8.90625" style="53" customWidth="1"/>
    <col min="11522" max="11522" width="6" style="53" customWidth="1"/>
    <col min="11523" max="11523" width="7.1796875" style="53" customWidth="1"/>
    <col min="11524" max="11549" width="6" style="53" customWidth="1"/>
    <col min="11550" max="11550" width="3.1796875" style="53" customWidth="1"/>
    <col min="11551" max="11551" width="10.453125" style="53" customWidth="1"/>
    <col min="11552" max="11776" width="9" style="53"/>
    <col min="11777" max="11777" width="8.90625" style="53" customWidth="1"/>
    <col min="11778" max="11778" width="6" style="53" customWidth="1"/>
    <col min="11779" max="11779" width="7.1796875" style="53" customWidth="1"/>
    <col min="11780" max="11805" width="6" style="53" customWidth="1"/>
    <col min="11806" max="11806" width="3.1796875" style="53" customWidth="1"/>
    <col min="11807" max="11807" width="10.453125" style="53" customWidth="1"/>
    <col min="11808" max="12032" width="9" style="53"/>
    <col min="12033" max="12033" width="8.90625" style="53" customWidth="1"/>
    <col min="12034" max="12034" width="6" style="53" customWidth="1"/>
    <col min="12035" max="12035" width="7.1796875" style="53" customWidth="1"/>
    <col min="12036" max="12061" width="6" style="53" customWidth="1"/>
    <col min="12062" max="12062" width="3.1796875" style="53" customWidth="1"/>
    <col min="12063" max="12063" width="10.453125" style="53" customWidth="1"/>
    <col min="12064" max="12288" width="9" style="53"/>
    <col min="12289" max="12289" width="8.90625" style="53" customWidth="1"/>
    <col min="12290" max="12290" width="6" style="53" customWidth="1"/>
    <col min="12291" max="12291" width="7.1796875" style="53" customWidth="1"/>
    <col min="12292" max="12317" width="6" style="53" customWidth="1"/>
    <col min="12318" max="12318" width="3.1796875" style="53" customWidth="1"/>
    <col min="12319" max="12319" width="10.453125" style="53" customWidth="1"/>
    <col min="12320" max="12544" width="9" style="53"/>
    <col min="12545" max="12545" width="8.90625" style="53" customWidth="1"/>
    <col min="12546" max="12546" width="6" style="53" customWidth="1"/>
    <col min="12547" max="12547" width="7.1796875" style="53" customWidth="1"/>
    <col min="12548" max="12573" width="6" style="53" customWidth="1"/>
    <col min="12574" max="12574" width="3.1796875" style="53" customWidth="1"/>
    <col min="12575" max="12575" width="10.453125" style="53" customWidth="1"/>
    <col min="12576" max="12800" width="9" style="53"/>
    <col min="12801" max="12801" width="8.90625" style="53" customWidth="1"/>
    <col min="12802" max="12802" width="6" style="53" customWidth="1"/>
    <col min="12803" max="12803" width="7.1796875" style="53" customWidth="1"/>
    <col min="12804" max="12829" width="6" style="53" customWidth="1"/>
    <col min="12830" max="12830" width="3.1796875" style="53" customWidth="1"/>
    <col min="12831" max="12831" width="10.453125" style="53" customWidth="1"/>
    <col min="12832" max="13056" width="9" style="53"/>
    <col min="13057" max="13057" width="8.90625" style="53" customWidth="1"/>
    <col min="13058" max="13058" width="6" style="53" customWidth="1"/>
    <col min="13059" max="13059" width="7.1796875" style="53" customWidth="1"/>
    <col min="13060" max="13085" width="6" style="53" customWidth="1"/>
    <col min="13086" max="13086" width="3.1796875" style="53" customWidth="1"/>
    <col min="13087" max="13087" width="10.453125" style="53" customWidth="1"/>
    <col min="13088" max="13312" width="9" style="53"/>
    <col min="13313" max="13313" width="8.90625" style="53" customWidth="1"/>
    <col min="13314" max="13314" width="6" style="53" customWidth="1"/>
    <col min="13315" max="13315" width="7.1796875" style="53" customWidth="1"/>
    <col min="13316" max="13341" width="6" style="53" customWidth="1"/>
    <col min="13342" max="13342" width="3.1796875" style="53" customWidth="1"/>
    <col min="13343" max="13343" width="10.453125" style="53" customWidth="1"/>
    <col min="13344" max="13568" width="9" style="53"/>
    <col min="13569" max="13569" width="8.90625" style="53" customWidth="1"/>
    <col min="13570" max="13570" width="6" style="53" customWidth="1"/>
    <col min="13571" max="13571" width="7.1796875" style="53" customWidth="1"/>
    <col min="13572" max="13597" width="6" style="53" customWidth="1"/>
    <col min="13598" max="13598" width="3.1796875" style="53" customWidth="1"/>
    <col min="13599" max="13599" width="10.453125" style="53" customWidth="1"/>
    <col min="13600" max="13824" width="9" style="53"/>
    <col min="13825" max="13825" width="8.90625" style="53" customWidth="1"/>
    <col min="13826" max="13826" width="6" style="53" customWidth="1"/>
    <col min="13827" max="13827" width="7.1796875" style="53" customWidth="1"/>
    <col min="13828" max="13853" width="6" style="53" customWidth="1"/>
    <col min="13854" max="13854" width="3.1796875" style="53" customWidth="1"/>
    <col min="13855" max="13855" width="10.453125" style="53" customWidth="1"/>
    <col min="13856" max="14080" width="9" style="53"/>
    <col min="14081" max="14081" width="8.90625" style="53" customWidth="1"/>
    <col min="14082" max="14082" width="6" style="53" customWidth="1"/>
    <col min="14083" max="14083" width="7.1796875" style="53" customWidth="1"/>
    <col min="14084" max="14109" width="6" style="53" customWidth="1"/>
    <col min="14110" max="14110" width="3.1796875" style="53" customWidth="1"/>
    <col min="14111" max="14111" width="10.453125" style="53" customWidth="1"/>
    <col min="14112" max="14336" width="9" style="53"/>
    <col min="14337" max="14337" width="8.90625" style="53" customWidth="1"/>
    <col min="14338" max="14338" width="6" style="53" customWidth="1"/>
    <col min="14339" max="14339" width="7.1796875" style="53" customWidth="1"/>
    <col min="14340" max="14365" width="6" style="53" customWidth="1"/>
    <col min="14366" max="14366" width="3.1796875" style="53" customWidth="1"/>
    <col min="14367" max="14367" width="10.453125" style="53" customWidth="1"/>
    <col min="14368" max="14592" width="9" style="53"/>
    <col min="14593" max="14593" width="8.90625" style="53" customWidth="1"/>
    <col min="14594" max="14594" width="6" style="53" customWidth="1"/>
    <col min="14595" max="14595" width="7.1796875" style="53" customWidth="1"/>
    <col min="14596" max="14621" width="6" style="53" customWidth="1"/>
    <col min="14622" max="14622" width="3.1796875" style="53" customWidth="1"/>
    <col min="14623" max="14623" width="10.453125" style="53" customWidth="1"/>
    <col min="14624" max="14848" width="9" style="53"/>
    <col min="14849" max="14849" width="8.90625" style="53" customWidth="1"/>
    <col min="14850" max="14850" width="6" style="53" customWidth="1"/>
    <col min="14851" max="14851" width="7.1796875" style="53" customWidth="1"/>
    <col min="14852" max="14877" width="6" style="53" customWidth="1"/>
    <col min="14878" max="14878" width="3.1796875" style="53" customWidth="1"/>
    <col min="14879" max="14879" width="10.453125" style="53" customWidth="1"/>
    <col min="14880" max="15104" width="9" style="53"/>
    <col min="15105" max="15105" width="8.90625" style="53" customWidth="1"/>
    <col min="15106" max="15106" width="6" style="53" customWidth="1"/>
    <col min="15107" max="15107" width="7.1796875" style="53" customWidth="1"/>
    <col min="15108" max="15133" width="6" style="53" customWidth="1"/>
    <col min="15134" max="15134" width="3.1796875" style="53" customWidth="1"/>
    <col min="15135" max="15135" width="10.453125" style="53" customWidth="1"/>
    <col min="15136" max="15360" width="9" style="53"/>
    <col min="15361" max="15361" width="8.90625" style="53" customWidth="1"/>
    <col min="15362" max="15362" width="6" style="53" customWidth="1"/>
    <col min="15363" max="15363" width="7.1796875" style="53" customWidth="1"/>
    <col min="15364" max="15389" width="6" style="53" customWidth="1"/>
    <col min="15390" max="15390" width="3.1796875" style="53" customWidth="1"/>
    <col min="15391" max="15391" width="10.453125" style="53" customWidth="1"/>
    <col min="15392" max="15616" width="9" style="53"/>
    <col min="15617" max="15617" width="8.90625" style="53" customWidth="1"/>
    <col min="15618" max="15618" width="6" style="53" customWidth="1"/>
    <col min="15619" max="15619" width="7.1796875" style="53" customWidth="1"/>
    <col min="15620" max="15645" width="6" style="53" customWidth="1"/>
    <col min="15646" max="15646" width="3.1796875" style="53" customWidth="1"/>
    <col min="15647" max="15647" width="10.453125" style="53" customWidth="1"/>
    <col min="15648" max="15872" width="9" style="53"/>
    <col min="15873" max="15873" width="8.90625" style="53" customWidth="1"/>
    <col min="15874" max="15874" width="6" style="53" customWidth="1"/>
    <col min="15875" max="15875" width="7.1796875" style="53" customWidth="1"/>
    <col min="15876" max="15901" width="6" style="53" customWidth="1"/>
    <col min="15902" max="15902" width="3.1796875" style="53" customWidth="1"/>
    <col min="15903" max="15903" width="10.453125" style="53" customWidth="1"/>
    <col min="15904" max="16128" width="9" style="53"/>
    <col min="16129" max="16129" width="8.90625" style="53" customWidth="1"/>
    <col min="16130" max="16130" width="6" style="53" customWidth="1"/>
    <col min="16131" max="16131" width="7.1796875" style="53" customWidth="1"/>
    <col min="16132" max="16157" width="6" style="53" customWidth="1"/>
    <col min="16158" max="16158" width="3.1796875" style="53" customWidth="1"/>
    <col min="16159" max="16159" width="10.453125" style="53" customWidth="1"/>
    <col min="16160" max="16384" width="9" style="53"/>
  </cols>
  <sheetData>
    <row r="1" spans="1:31" s="91" customFormat="1" ht="23.25" customHeight="1">
      <c r="A1" s="523" t="s">
        <v>140</v>
      </c>
      <c r="B1" s="543"/>
      <c r="C1" s="543"/>
      <c r="D1" s="543"/>
      <c r="E1" s="543"/>
      <c r="F1" s="543"/>
      <c r="G1" s="543"/>
      <c r="H1" s="543"/>
      <c r="I1" s="543"/>
      <c r="J1" s="543"/>
      <c r="K1" s="543"/>
      <c r="L1" s="543"/>
      <c r="M1" s="543"/>
      <c r="N1" s="543"/>
      <c r="O1" s="543"/>
      <c r="P1" s="543"/>
      <c r="Q1" s="543"/>
      <c r="R1" s="543"/>
      <c r="S1" s="543"/>
      <c r="T1" s="543"/>
      <c r="U1" s="543"/>
      <c r="V1" s="543"/>
      <c r="W1" s="543"/>
      <c r="X1" s="543"/>
      <c r="Y1" s="543"/>
      <c r="Z1" s="544" t="s">
        <v>41</v>
      </c>
      <c r="AA1" s="544"/>
      <c r="AB1" s="544"/>
      <c r="AC1" s="544"/>
    </row>
    <row r="2" spans="1:31" s="54" customFormat="1" ht="18" customHeight="1" thickBot="1">
      <c r="A2" s="524" t="s">
        <v>21</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row>
    <row r="3" spans="1:31" ht="12" customHeight="1">
      <c r="A3" s="448"/>
      <c r="B3" s="451" t="s">
        <v>22</v>
      </c>
      <c r="C3" s="452"/>
      <c r="D3" s="453"/>
      <c r="E3" s="454"/>
      <c r="F3" s="455" t="s">
        <v>54</v>
      </c>
      <c r="G3" s="456"/>
      <c r="H3" s="456"/>
      <c r="I3" s="456"/>
      <c r="J3" s="456"/>
      <c r="K3" s="456"/>
      <c r="L3" s="456"/>
      <c r="M3" s="456"/>
      <c r="N3" s="456"/>
      <c r="O3" s="456"/>
      <c r="P3" s="456"/>
      <c r="Q3" s="456"/>
      <c r="R3" s="456"/>
      <c r="S3" s="456"/>
      <c r="T3" s="456"/>
      <c r="U3" s="456"/>
      <c r="V3" s="456"/>
      <c r="W3" s="457"/>
      <c r="X3" s="458" t="s">
        <v>141</v>
      </c>
      <c r="Y3" s="458"/>
      <c r="Z3" s="458" t="s">
        <v>142</v>
      </c>
      <c r="AA3" s="458"/>
      <c r="AB3" s="458" t="s">
        <v>143</v>
      </c>
      <c r="AC3" s="459"/>
      <c r="AE3" s="55" t="s">
        <v>42</v>
      </c>
    </row>
    <row r="4" spans="1:31" ht="12" customHeight="1">
      <c r="A4" s="449"/>
      <c r="B4" s="460">
        <v>11100</v>
      </c>
      <c r="C4" s="460"/>
      <c r="D4" s="460">
        <v>12540</v>
      </c>
      <c r="E4" s="460"/>
      <c r="F4" s="460">
        <v>13500</v>
      </c>
      <c r="G4" s="460"/>
      <c r="H4" s="460">
        <v>15840</v>
      </c>
      <c r="I4" s="460"/>
      <c r="J4" s="461">
        <v>16500</v>
      </c>
      <c r="K4" s="462"/>
      <c r="L4" s="460">
        <v>17280</v>
      </c>
      <c r="M4" s="460"/>
      <c r="N4" s="460">
        <v>17880</v>
      </c>
      <c r="O4" s="460"/>
      <c r="P4" s="460">
        <v>19047</v>
      </c>
      <c r="Q4" s="460"/>
      <c r="R4" s="460">
        <v>20008</v>
      </c>
      <c r="S4" s="460"/>
      <c r="T4" s="460">
        <v>21009</v>
      </c>
      <c r="U4" s="460"/>
      <c r="V4" s="460">
        <v>22000</v>
      </c>
      <c r="W4" s="460"/>
      <c r="X4" s="460">
        <v>23100</v>
      </c>
      <c r="Y4" s="460"/>
      <c r="Z4" s="461">
        <v>24000</v>
      </c>
      <c r="AA4" s="462"/>
      <c r="AB4" s="461">
        <v>25200</v>
      </c>
      <c r="AC4" s="463"/>
      <c r="AE4" s="56">
        <v>0.1</v>
      </c>
    </row>
    <row r="5" spans="1:31" ht="12" customHeight="1">
      <c r="A5" s="450"/>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17</v>
      </c>
      <c r="AC6" s="61">
        <f t="shared" ref="AC6:AC35" si="27">ROUND($AB$4*$A6/30*$AE$4*70/100,0)</f>
        <v>59</v>
      </c>
    </row>
    <row r="7" spans="1:31" s="62" customFormat="1" ht="11.15"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112</v>
      </c>
      <c r="AB7" s="60">
        <f t="shared" si="26"/>
        <v>34</v>
      </c>
      <c r="AC7" s="61">
        <f t="shared" si="27"/>
        <v>118</v>
      </c>
    </row>
    <row r="8" spans="1:31" s="62" customFormat="1" ht="11.15"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168</v>
      </c>
      <c r="AB8" s="60">
        <f t="shared" si="26"/>
        <v>50</v>
      </c>
      <c r="AC8" s="61">
        <f t="shared" si="27"/>
        <v>176</v>
      </c>
    </row>
    <row r="9" spans="1:31" s="62" customFormat="1" ht="11.15"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64</v>
      </c>
      <c r="AA9" s="60">
        <f t="shared" si="25"/>
        <v>224</v>
      </c>
      <c r="AB9" s="60">
        <f t="shared" si="26"/>
        <v>67</v>
      </c>
      <c r="AC9" s="61">
        <f t="shared" si="27"/>
        <v>235</v>
      </c>
    </row>
    <row r="10" spans="1:31" s="62" customFormat="1" ht="11.15"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80</v>
      </c>
      <c r="AA10" s="60">
        <f t="shared" si="25"/>
        <v>280</v>
      </c>
      <c r="AB10" s="60">
        <f t="shared" si="26"/>
        <v>84</v>
      </c>
      <c r="AC10" s="61">
        <f t="shared" si="27"/>
        <v>294</v>
      </c>
    </row>
    <row r="11" spans="1:31" s="62" customFormat="1" ht="11.15"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96</v>
      </c>
      <c r="AA11" s="60">
        <f t="shared" si="25"/>
        <v>336</v>
      </c>
      <c r="AB11" s="60">
        <f t="shared" si="26"/>
        <v>101</v>
      </c>
      <c r="AC11" s="61">
        <f t="shared" si="27"/>
        <v>353</v>
      </c>
    </row>
    <row r="12" spans="1:31" s="62" customFormat="1" ht="11.15"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112</v>
      </c>
      <c r="AA12" s="60">
        <f t="shared" si="25"/>
        <v>392</v>
      </c>
      <c r="AB12" s="60">
        <f t="shared" si="26"/>
        <v>118</v>
      </c>
      <c r="AC12" s="61">
        <f t="shared" si="27"/>
        <v>412</v>
      </c>
    </row>
    <row r="13" spans="1:31" s="62" customFormat="1" ht="11.15"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128</v>
      </c>
      <c r="AA13" s="60">
        <f t="shared" si="25"/>
        <v>448</v>
      </c>
      <c r="AB13" s="60">
        <f t="shared" si="26"/>
        <v>134</v>
      </c>
      <c r="AC13" s="61">
        <f t="shared" si="27"/>
        <v>470</v>
      </c>
    </row>
    <row r="14" spans="1:31" s="62" customFormat="1" ht="11.15"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144</v>
      </c>
      <c r="AA14" s="60">
        <f t="shared" si="25"/>
        <v>504</v>
      </c>
      <c r="AB14" s="60">
        <f t="shared" si="26"/>
        <v>151</v>
      </c>
      <c r="AC14" s="61">
        <f t="shared" si="27"/>
        <v>529</v>
      </c>
    </row>
    <row r="15" spans="1:31" s="62" customFormat="1" ht="11.15"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160</v>
      </c>
      <c r="AA15" s="60">
        <f t="shared" si="25"/>
        <v>560</v>
      </c>
      <c r="AB15" s="60">
        <f t="shared" si="26"/>
        <v>168</v>
      </c>
      <c r="AC15" s="61">
        <f t="shared" si="27"/>
        <v>588</v>
      </c>
    </row>
    <row r="16" spans="1:31" s="62" customFormat="1" ht="11.15"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176</v>
      </c>
      <c r="AA16" s="60">
        <f t="shared" si="25"/>
        <v>616</v>
      </c>
      <c r="AB16" s="60">
        <f t="shared" si="26"/>
        <v>185</v>
      </c>
      <c r="AC16" s="61">
        <f t="shared" si="27"/>
        <v>647</v>
      </c>
    </row>
    <row r="17" spans="1:29" s="62" customFormat="1" ht="11.15"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192</v>
      </c>
      <c r="AA17" s="60">
        <f t="shared" si="25"/>
        <v>672</v>
      </c>
      <c r="AB17" s="60">
        <f t="shared" si="26"/>
        <v>202</v>
      </c>
      <c r="AC17" s="61">
        <f t="shared" si="27"/>
        <v>706</v>
      </c>
    </row>
    <row r="18" spans="1:29" s="62" customFormat="1" ht="11.15"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208</v>
      </c>
      <c r="AA18" s="60">
        <f t="shared" si="25"/>
        <v>728</v>
      </c>
      <c r="AB18" s="60">
        <f t="shared" si="26"/>
        <v>218</v>
      </c>
      <c r="AC18" s="61">
        <f t="shared" si="27"/>
        <v>764</v>
      </c>
    </row>
    <row r="19" spans="1:29" s="62" customFormat="1" ht="11.15"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224</v>
      </c>
      <c r="AA19" s="60">
        <f t="shared" si="25"/>
        <v>784</v>
      </c>
      <c r="AB19" s="60">
        <f t="shared" si="26"/>
        <v>235</v>
      </c>
      <c r="AC19" s="61">
        <f t="shared" si="27"/>
        <v>823</v>
      </c>
    </row>
    <row r="20" spans="1:29" s="62" customFormat="1" ht="11.15"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240</v>
      </c>
      <c r="AA20" s="60">
        <f t="shared" si="25"/>
        <v>840</v>
      </c>
      <c r="AB20" s="60">
        <f t="shared" si="26"/>
        <v>252</v>
      </c>
      <c r="AC20" s="61">
        <f t="shared" si="27"/>
        <v>882</v>
      </c>
    </row>
    <row r="21" spans="1:29" s="62" customFormat="1" ht="11.15"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256</v>
      </c>
      <c r="AA21" s="60">
        <f t="shared" si="25"/>
        <v>896</v>
      </c>
      <c r="AB21" s="60">
        <f t="shared" si="26"/>
        <v>269</v>
      </c>
      <c r="AC21" s="61">
        <f t="shared" si="27"/>
        <v>941</v>
      </c>
    </row>
    <row r="22" spans="1:29" s="62" customFormat="1" ht="11.15"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272</v>
      </c>
      <c r="AA22" s="60">
        <f t="shared" si="25"/>
        <v>952</v>
      </c>
      <c r="AB22" s="60">
        <f t="shared" si="26"/>
        <v>286</v>
      </c>
      <c r="AC22" s="61">
        <f t="shared" si="27"/>
        <v>1000</v>
      </c>
    </row>
    <row r="23" spans="1:29" s="62" customFormat="1" ht="11.15"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288</v>
      </c>
      <c r="AA23" s="60">
        <f t="shared" si="25"/>
        <v>1008</v>
      </c>
      <c r="AB23" s="60">
        <f t="shared" si="26"/>
        <v>302</v>
      </c>
      <c r="AC23" s="61">
        <f t="shared" si="27"/>
        <v>1058</v>
      </c>
    </row>
    <row r="24" spans="1:29" s="62" customFormat="1" ht="11.15"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304</v>
      </c>
      <c r="AA24" s="60">
        <f t="shared" si="25"/>
        <v>1064</v>
      </c>
      <c r="AB24" s="60">
        <f t="shared" si="26"/>
        <v>319</v>
      </c>
      <c r="AC24" s="61">
        <f t="shared" si="27"/>
        <v>1117</v>
      </c>
    </row>
    <row r="25" spans="1:29" s="62" customFormat="1" ht="11.15"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320</v>
      </c>
      <c r="AA25" s="60">
        <f t="shared" si="25"/>
        <v>1120</v>
      </c>
      <c r="AB25" s="60">
        <f t="shared" si="26"/>
        <v>336</v>
      </c>
      <c r="AC25" s="61">
        <f t="shared" si="27"/>
        <v>1176</v>
      </c>
    </row>
    <row r="26" spans="1:29" s="62" customFormat="1" ht="11.15"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336</v>
      </c>
      <c r="AA26" s="60">
        <f t="shared" si="25"/>
        <v>1176</v>
      </c>
      <c r="AB26" s="60">
        <f t="shared" si="26"/>
        <v>353</v>
      </c>
      <c r="AC26" s="61">
        <f t="shared" si="27"/>
        <v>1235</v>
      </c>
    </row>
    <row r="27" spans="1:29" s="62" customFormat="1" ht="11.15"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352</v>
      </c>
      <c r="AA27" s="60">
        <f t="shared" si="25"/>
        <v>1232</v>
      </c>
      <c r="AB27" s="60">
        <f t="shared" si="26"/>
        <v>370</v>
      </c>
      <c r="AC27" s="61">
        <f t="shared" si="27"/>
        <v>1294</v>
      </c>
    </row>
    <row r="28" spans="1:29" s="62" customFormat="1" ht="11.15"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368</v>
      </c>
      <c r="AA28" s="60">
        <f t="shared" si="25"/>
        <v>1288</v>
      </c>
      <c r="AB28" s="60">
        <f t="shared" si="26"/>
        <v>386</v>
      </c>
      <c r="AC28" s="61">
        <f t="shared" si="27"/>
        <v>1352</v>
      </c>
    </row>
    <row r="29" spans="1:29" s="62" customFormat="1" ht="11.15"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384</v>
      </c>
      <c r="AA29" s="60">
        <f t="shared" si="25"/>
        <v>1344</v>
      </c>
      <c r="AB29" s="60">
        <f t="shared" si="26"/>
        <v>403</v>
      </c>
      <c r="AC29" s="61">
        <f t="shared" si="27"/>
        <v>1411</v>
      </c>
    </row>
    <row r="30" spans="1:29" s="62" customFormat="1" ht="11.15"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400</v>
      </c>
      <c r="AA30" s="60">
        <f t="shared" si="25"/>
        <v>1400</v>
      </c>
      <c r="AB30" s="60">
        <f t="shared" si="26"/>
        <v>420</v>
      </c>
      <c r="AC30" s="61">
        <f t="shared" si="27"/>
        <v>1470</v>
      </c>
    </row>
    <row r="31" spans="1:29" s="62" customFormat="1" ht="11.15"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416</v>
      </c>
      <c r="AA31" s="60">
        <f t="shared" si="25"/>
        <v>1456</v>
      </c>
      <c r="AB31" s="60">
        <f t="shared" si="26"/>
        <v>437</v>
      </c>
      <c r="AC31" s="61">
        <f t="shared" si="27"/>
        <v>1529</v>
      </c>
    </row>
    <row r="32" spans="1:29" s="62" customFormat="1" ht="11.15"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432</v>
      </c>
      <c r="AA32" s="60">
        <f t="shared" si="25"/>
        <v>1512</v>
      </c>
      <c r="AB32" s="60">
        <f t="shared" si="26"/>
        <v>454</v>
      </c>
      <c r="AC32" s="61">
        <f t="shared" si="27"/>
        <v>1588</v>
      </c>
    </row>
    <row r="33" spans="1:29" s="62" customFormat="1" ht="11.15"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448</v>
      </c>
      <c r="AA33" s="60">
        <f t="shared" si="25"/>
        <v>1568</v>
      </c>
      <c r="AB33" s="60">
        <f t="shared" si="26"/>
        <v>470</v>
      </c>
      <c r="AC33" s="61">
        <f t="shared" si="27"/>
        <v>1646</v>
      </c>
    </row>
    <row r="34" spans="1:29" s="62" customFormat="1" ht="11.15"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464</v>
      </c>
      <c r="AA34" s="60">
        <f t="shared" si="25"/>
        <v>1624</v>
      </c>
      <c r="AB34" s="60">
        <f t="shared" si="26"/>
        <v>487</v>
      </c>
      <c r="AC34" s="61">
        <f t="shared" si="27"/>
        <v>1705</v>
      </c>
    </row>
    <row r="35" spans="1:29" s="62" customFormat="1" ht="11.15"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480</v>
      </c>
      <c r="AA35" s="64">
        <f t="shared" si="25"/>
        <v>1680</v>
      </c>
      <c r="AB35" s="64">
        <f t="shared" si="26"/>
        <v>504</v>
      </c>
      <c r="AC35" s="65">
        <f t="shared" si="27"/>
        <v>1764</v>
      </c>
    </row>
    <row r="36" spans="1:29" ht="3" customHeight="1" thickBot="1">
      <c r="A36" s="520"/>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66"/>
      <c r="AC36" s="67"/>
    </row>
    <row r="37" spans="1:29" ht="12" customHeight="1">
      <c r="A37" s="464"/>
      <c r="B37" s="467" t="s">
        <v>55</v>
      </c>
      <c r="C37" s="467"/>
      <c r="D37" s="467" t="s">
        <v>56</v>
      </c>
      <c r="E37" s="467"/>
      <c r="F37" s="467" t="s">
        <v>144</v>
      </c>
      <c r="G37" s="467"/>
      <c r="H37" s="467" t="s">
        <v>145</v>
      </c>
      <c r="I37" s="467"/>
      <c r="J37" s="467" t="s">
        <v>146</v>
      </c>
      <c r="K37" s="467"/>
      <c r="L37" s="467" t="s">
        <v>147</v>
      </c>
      <c r="M37" s="467"/>
      <c r="N37" s="467" t="s">
        <v>148</v>
      </c>
      <c r="O37" s="467"/>
      <c r="P37" s="467" t="s">
        <v>149</v>
      </c>
      <c r="Q37" s="467"/>
      <c r="R37" s="467" t="s">
        <v>150</v>
      </c>
      <c r="S37" s="467"/>
      <c r="T37" s="467" t="s">
        <v>151</v>
      </c>
      <c r="U37" s="467"/>
      <c r="V37" s="467" t="s">
        <v>152</v>
      </c>
      <c r="W37" s="467"/>
      <c r="X37" s="467" t="s">
        <v>153</v>
      </c>
      <c r="Y37" s="467"/>
      <c r="Z37" s="467" t="s">
        <v>154</v>
      </c>
      <c r="AA37" s="467"/>
      <c r="AB37" s="458"/>
      <c r="AC37" s="459"/>
    </row>
    <row r="38" spans="1:29" ht="12" customHeight="1">
      <c r="A38" s="465"/>
      <c r="B38" s="460">
        <v>26400</v>
      </c>
      <c r="C38" s="460"/>
      <c r="D38" s="460">
        <v>27600</v>
      </c>
      <c r="E38" s="460"/>
      <c r="F38" s="461">
        <v>28800</v>
      </c>
      <c r="G38" s="462"/>
      <c r="H38" s="460">
        <v>30300</v>
      </c>
      <c r="I38" s="460"/>
      <c r="J38" s="460">
        <v>31800</v>
      </c>
      <c r="K38" s="460"/>
      <c r="L38" s="460">
        <v>33300</v>
      </c>
      <c r="M38" s="460"/>
      <c r="N38" s="460">
        <v>34800</v>
      </c>
      <c r="O38" s="460"/>
      <c r="P38" s="460">
        <v>36300</v>
      </c>
      <c r="Q38" s="460"/>
      <c r="R38" s="460">
        <v>38200</v>
      </c>
      <c r="S38" s="460"/>
      <c r="T38" s="460">
        <v>40100</v>
      </c>
      <c r="U38" s="460"/>
      <c r="V38" s="461">
        <v>42000</v>
      </c>
      <c r="W38" s="462"/>
      <c r="X38" s="461">
        <v>43900</v>
      </c>
      <c r="Y38" s="462"/>
      <c r="Z38" s="460">
        <v>45800</v>
      </c>
      <c r="AA38" s="461"/>
      <c r="AB38" s="460"/>
      <c r="AC38" s="471"/>
    </row>
    <row r="39" spans="1:29" ht="12" customHeight="1">
      <c r="A39" s="522"/>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c r="AC39" s="58"/>
    </row>
    <row r="40" spans="1:29" s="62" customFormat="1" ht="11.15" customHeight="1">
      <c r="A40" s="59">
        <v>1</v>
      </c>
      <c r="B40" s="60">
        <f t="shared" ref="B40:B69" si="28">ROUND($B$38*$A40/30*$AE$4*20/100,0)</f>
        <v>18</v>
      </c>
      <c r="C40" s="60">
        <f t="shared" ref="C40:C69" si="29">ROUND($B$38*$A40/30*$AE$4*70/100,0)</f>
        <v>62</v>
      </c>
      <c r="D40" s="60">
        <f t="shared" ref="D40:D69" si="30">ROUND($D$38*$A40/30*$AE$4*20/100,0)</f>
        <v>18</v>
      </c>
      <c r="E40" s="60">
        <f t="shared" ref="E40:E69" si="31">ROUND($D$38*$A40/30*$AE$4*70/100,0)</f>
        <v>64</v>
      </c>
      <c r="F40" s="60">
        <f t="shared" ref="F40:F69" si="32">ROUND($F$38*$A40/30*$AE$4*20/100,0)</f>
        <v>19</v>
      </c>
      <c r="G40" s="60">
        <f t="shared" ref="G40:G69" si="33">ROUND($F$38*$A40/30*$AE$4*70/100,0)</f>
        <v>67</v>
      </c>
      <c r="H40" s="60">
        <f t="shared" ref="H40:H69" si="34">ROUND($H$38*$A40/30*$AE$4*20/100,0)</f>
        <v>20</v>
      </c>
      <c r="I40" s="60">
        <f t="shared" ref="I40:I69" si="35">ROUND($H$38*$A40/30*$AE$4*70/100,0)</f>
        <v>71</v>
      </c>
      <c r="J40" s="60">
        <f t="shared" ref="J40:J69" si="36">ROUND($J$38*$A40/30*$AE$4*20/100,0)</f>
        <v>21</v>
      </c>
      <c r="K40" s="60">
        <f t="shared" ref="K40:K69" si="37">ROUND($J$38*$A40/30*$AE$4*70/100,0)</f>
        <v>74</v>
      </c>
      <c r="L40" s="60">
        <f t="shared" ref="L40:L69" si="38">ROUND($L$38*$A40/30*$AE$4*20/100,0)</f>
        <v>22</v>
      </c>
      <c r="M40" s="60">
        <f t="shared" ref="M40:M69" si="39">ROUND($L$38*$A40/30*$AE$4*70/100,0)</f>
        <v>78</v>
      </c>
      <c r="N40" s="60">
        <f t="shared" ref="N40:N69" si="40">ROUND($N$38*$A40/30*$AE$4*20/100,0)</f>
        <v>23</v>
      </c>
      <c r="O40" s="60">
        <f t="shared" ref="O40:O69" si="41">ROUND($N$38*$A40/30*$AE$4*70/100,0)</f>
        <v>81</v>
      </c>
      <c r="P40" s="60">
        <f t="shared" ref="P40:P69" si="42">ROUND($P$38*$A40/30*$AE$4*20/100,0)</f>
        <v>24</v>
      </c>
      <c r="Q40" s="60">
        <f t="shared" ref="Q40:Q69" si="43">ROUND($P$38*$A40/30*$AE$4*70/100,0)</f>
        <v>85</v>
      </c>
      <c r="R40" s="60">
        <f t="shared" ref="R40:R69" si="44">ROUND($R$38*$A40/30*$AE$4*20/100,0)</f>
        <v>25</v>
      </c>
      <c r="S40" s="60">
        <f t="shared" ref="S40:S69" si="45">ROUND($R$38*$A40/30*$AE$4*70/100,0)</f>
        <v>89</v>
      </c>
      <c r="T40" s="60">
        <f t="shared" ref="T40:T69" si="46">ROUND($T$38*$A40/30*$AE$4*20/100,0)</f>
        <v>27</v>
      </c>
      <c r="U40" s="60">
        <f t="shared" ref="U40:U69" si="47">ROUND($T$38*$A40/30*$AE$4*70/100,0)</f>
        <v>94</v>
      </c>
      <c r="V40" s="60">
        <f t="shared" ref="V40:V69" si="48">ROUND($V$38*$A40/30*$AE$4*20/100,0)</f>
        <v>28</v>
      </c>
      <c r="W40" s="60">
        <f t="shared" ref="W40:W69" si="49">ROUND($V$38*$A40/30*$AE$4*70/100,0)</f>
        <v>98</v>
      </c>
      <c r="X40" s="60">
        <f t="shared" ref="X40:X69" si="50">ROUND($X$38*$A40/30*$AE$4*20/100,0)</f>
        <v>29</v>
      </c>
      <c r="Y40" s="60">
        <f t="shared" ref="Y40:Y69" si="51">ROUND($X$38*$A40/30*$AE$4*70/100,0)</f>
        <v>102</v>
      </c>
      <c r="Z40" s="70">
        <f>ROUND($Z$38*$A40/30*$AE$4*20/100,0)</f>
        <v>31</v>
      </c>
      <c r="AA40" s="71">
        <f>ROUND($Z$38*$A40/30*$AE$4*70/100,0)</f>
        <v>107</v>
      </c>
      <c r="AB40" s="70"/>
      <c r="AC40" s="61"/>
    </row>
    <row r="41" spans="1:29" s="62" customFormat="1" ht="11.15" customHeight="1">
      <c r="A41" s="59">
        <v>2</v>
      </c>
      <c r="B41" s="60">
        <f t="shared" si="28"/>
        <v>35</v>
      </c>
      <c r="C41" s="60">
        <f t="shared" si="29"/>
        <v>123</v>
      </c>
      <c r="D41" s="60">
        <f t="shared" si="30"/>
        <v>37</v>
      </c>
      <c r="E41" s="60">
        <f t="shared" si="31"/>
        <v>129</v>
      </c>
      <c r="F41" s="60">
        <f t="shared" si="32"/>
        <v>38</v>
      </c>
      <c r="G41" s="60">
        <f t="shared" si="33"/>
        <v>134</v>
      </c>
      <c r="H41" s="60">
        <f t="shared" si="34"/>
        <v>40</v>
      </c>
      <c r="I41" s="60">
        <f t="shared" si="35"/>
        <v>141</v>
      </c>
      <c r="J41" s="60">
        <f t="shared" si="36"/>
        <v>42</v>
      </c>
      <c r="K41" s="60">
        <f t="shared" si="37"/>
        <v>148</v>
      </c>
      <c r="L41" s="60">
        <f t="shared" si="38"/>
        <v>44</v>
      </c>
      <c r="M41" s="60">
        <f t="shared" si="39"/>
        <v>155</v>
      </c>
      <c r="N41" s="60">
        <f t="shared" si="40"/>
        <v>46</v>
      </c>
      <c r="O41" s="60">
        <f t="shared" si="41"/>
        <v>162</v>
      </c>
      <c r="P41" s="60">
        <f t="shared" si="42"/>
        <v>48</v>
      </c>
      <c r="Q41" s="60">
        <f t="shared" si="43"/>
        <v>169</v>
      </c>
      <c r="R41" s="60">
        <f t="shared" si="44"/>
        <v>51</v>
      </c>
      <c r="S41" s="60">
        <f t="shared" si="45"/>
        <v>178</v>
      </c>
      <c r="T41" s="60">
        <f t="shared" si="46"/>
        <v>53</v>
      </c>
      <c r="U41" s="60">
        <f t="shared" si="47"/>
        <v>187</v>
      </c>
      <c r="V41" s="60">
        <f t="shared" si="48"/>
        <v>56</v>
      </c>
      <c r="W41" s="60">
        <f t="shared" si="49"/>
        <v>196</v>
      </c>
      <c r="X41" s="60">
        <f t="shared" si="50"/>
        <v>59</v>
      </c>
      <c r="Y41" s="60">
        <f t="shared" si="51"/>
        <v>205</v>
      </c>
      <c r="Z41" s="70">
        <f t="shared" ref="Z41:Z69" si="52">ROUND($Z$38*$A41/30*$AE$4*20/100,0)</f>
        <v>61</v>
      </c>
      <c r="AA41" s="71">
        <f t="shared" ref="AA41:AA69" si="53">ROUND($Z$38*$A41/30*$AE$4*70/100,0)</f>
        <v>214</v>
      </c>
      <c r="AB41" s="70"/>
      <c r="AC41" s="61"/>
    </row>
    <row r="42" spans="1:29" s="62" customFormat="1" ht="11.15" customHeight="1">
      <c r="A42" s="59">
        <v>3</v>
      </c>
      <c r="B42" s="60">
        <f t="shared" si="28"/>
        <v>53</v>
      </c>
      <c r="C42" s="60">
        <f t="shared" si="29"/>
        <v>185</v>
      </c>
      <c r="D42" s="60">
        <f t="shared" si="30"/>
        <v>55</v>
      </c>
      <c r="E42" s="60">
        <f t="shared" si="31"/>
        <v>193</v>
      </c>
      <c r="F42" s="60">
        <f t="shared" si="32"/>
        <v>58</v>
      </c>
      <c r="G42" s="60">
        <f t="shared" si="33"/>
        <v>202</v>
      </c>
      <c r="H42" s="60">
        <f t="shared" si="34"/>
        <v>61</v>
      </c>
      <c r="I42" s="60">
        <f t="shared" si="35"/>
        <v>212</v>
      </c>
      <c r="J42" s="60">
        <f t="shared" si="36"/>
        <v>64</v>
      </c>
      <c r="K42" s="60">
        <f t="shared" si="37"/>
        <v>223</v>
      </c>
      <c r="L42" s="60">
        <f t="shared" si="38"/>
        <v>67</v>
      </c>
      <c r="M42" s="60">
        <f t="shared" si="39"/>
        <v>233</v>
      </c>
      <c r="N42" s="60">
        <f t="shared" si="40"/>
        <v>70</v>
      </c>
      <c r="O42" s="60">
        <f t="shared" si="41"/>
        <v>244</v>
      </c>
      <c r="P42" s="60">
        <f t="shared" si="42"/>
        <v>73</v>
      </c>
      <c r="Q42" s="60">
        <f t="shared" si="43"/>
        <v>254</v>
      </c>
      <c r="R42" s="60">
        <f t="shared" si="44"/>
        <v>76</v>
      </c>
      <c r="S42" s="60">
        <f t="shared" si="45"/>
        <v>267</v>
      </c>
      <c r="T42" s="60">
        <f t="shared" si="46"/>
        <v>80</v>
      </c>
      <c r="U42" s="60">
        <f t="shared" si="47"/>
        <v>281</v>
      </c>
      <c r="V42" s="60">
        <f t="shared" si="48"/>
        <v>84</v>
      </c>
      <c r="W42" s="60">
        <f t="shared" si="49"/>
        <v>294</v>
      </c>
      <c r="X42" s="60">
        <f t="shared" si="50"/>
        <v>88</v>
      </c>
      <c r="Y42" s="60">
        <f t="shared" si="51"/>
        <v>307</v>
      </c>
      <c r="Z42" s="70">
        <f t="shared" si="52"/>
        <v>92</v>
      </c>
      <c r="AA42" s="71">
        <f t="shared" si="53"/>
        <v>321</v>
      </c>
      <c r="AB42" s="70"/>
      <c r="AC42" s="61"/>
    </row>
    <row r="43" spans="1:29" s="62" customFormat="1" ht="11.15" customHeight="1">
      <c r="A43" s="59">
        <v>4</v>
      </c>
      <c r="B43" s="60">
        <f t="shared" si="28"/>
        <v>70</v>
      </c>
      <c r="C43" s="60">
        <f t="shared" si="29"/>
        <v>246</v>
      </c>
      <c r="D43" s="60">
        <f t="shared" si="30"/>
        <v>74</v>
      </c>
      <c r="E43" s="60">
        <f t="shared" si="31"/>
        <v>258</v>
      </c>
      <c r="F43" s="60">
        <f t="shared" si="32"/>
        <v>77</v>
      </c>
      <c r="G43" s="60">
        <f t="shared" si="33"/>
        <v>269</v>
      </c>
      <c r="H43" s="60">
        <f t="shared" si="34"/>
        <v>81</v>
      </c>
      <c r="I43" s="60">
        <f t="shared" si="35"/>
        <v>283</v>
      </c>
      <c r="J43" s="60">
        <f t="shared" si="36"/>
        <v>85</v>
      </c>
      <c r="K43" s="60">
        <f t="shared" si="37"/>
        <v>297</v>
      </c>
      <c r="L43" s="60">
        <f t="shared" si="38"/>
        <v>89</v>
      </c>
      <c r="M43" s="60">
        <f t="shared" si="39"/>
        <v>311</v>
      </c>
      <c r="N43" s="60">
        <f t="shared" si="40"/>
        <v>93</v>
      </c>
      <c r="O43" s="60">
        <f t="shared" si="41"/>
        <v>325</v>
      </c>
      <c r="P43" s="60">
        <f t="shared" si="42"/>
        <v>97</v>
      </c>
      <c r="Q43" s="60">
        <f t="shared" si="43"/>
        <v>339</v>
      </c>
      <c r="R43" s="60">
        <f t="shared" si="44"/>
        <v>102</v>
      </c>
      <c r="S43" s="60">
        <f t="shared" si="45"/>
        <v>357</v>
      </c>
      <c r="T43" s="60">
        <f t="shared" si="46"/>
        <v>107</v>
      </c>
      <c r="U43" s="60">
        <f t="shared" si="47"/>
        <v>374</v>
      </c>
      <c r="V43" s="60">
        <f t="shared" si="48"/>
        <v>112</v>
      </c>
      <c r="W43" s="60">
        <f t="shared" si="49"/>
        <v>392</v>
      </c>
      <c r="X43" s="60">
        <f t="shared" si="50"/>
        <v>117</v>
      </c>
      <c r="Y43" s="60">
        <f t="shared" si="51"/>
        <v>410</v>
      </c>
      <c r="Z43" s="70">
        <f t="shared" si="52"/>
        <v>122</v>
      </c>
      <c r="AA43" s="71">
        <f t="shared" si="53"/>
        <v>427</v>
      </c>
      <c r="AB43" s="70"/>
      <c r="AC43" s="61"/>
    </row>
    <row r="44" spans="1:29" s="62" customFormat="1" ht="11.15" customHeight="1">
      <c r="A44" s="59">
        <v>5</v>
      </c>
      <c r="B44" s="60">
        <f t="shared" si="28"/>
        <v>88</v>
      </c>
      <c r="C44" s="60">
        <f t="shared" si="29"/>
        <v>308</v>
      </c>
      <c r="D44" s="60">
        <f t="shared" si="30"/>
        <v>92</v>
      </c>
      <c r="E44" s="60">
        <f t="shared" si="31"/>
        <v>322</v>
      </c>
      <c r="F44" s="60">
        <f t="shared" si="32"/>
        <v>96</v>
      </c>
      <c r="G44" s="60">
        <f t="shared" si="33"/>
        <v>336</v>
      </c>
      <c r="H44" s="60">
        <f t="shared" si="34"/>
        <v>101</v>
      </c>
      <c r="I44" s="60">
        <f t="shared" si="35"/>
        <v>354</v>
      </c>
      <c r="J44" s="60">
        <f t="shared" si="36"/>
        <v>106</v>
      </c>
      <c r="K44" s="60">
        <f t="shared" si="37"/>
        <v>371</v>
      </c>
      <c r="L44" s="60">
        <f t="shared" si="38"/>
        <v>111</v>
      </c>
      <c r="M44" s="60">
        <f t="shared" si="39"/>
        <v>389</v>
      </c>
      <c r="N44" s="60">
        <f t="shared" si="40"/>
        <v>116</v>
      </c>
      <c r="O44" s="60">
        <f t="shared" si="41"/>
        <v>406</v>
      </c>
      <c r="P44" s="60">
        <f t="shared" si="42"/>
        <v>121</v>
      </c>
      <c r="Q44" s="60">
        <f t="shared" si="43"/>
        <v>424</v>
      </c>
      <c r="R44" s="60">
        <f t="shared" si="44"/>
        <v>127</v>
      </c>
      <c r="S44" s="60">
        <f t="shared" si="45"/>
        <v>446</v>
      </c>
      <c r="T44" s="60">
        <f t="shared" si="46"/>
        <v>134</v>
      </c>
      <c r="U44" s="60">
        <f t="shared" si="47"/>
        <v>468</v>
      </c>
      <c r="V44" s="60">
        <f t="shared" si="48"/>
        <v>140</v>
      </c>
      <c r="W44" s="60">
        <f t="shared" si="49"/>
        <v>490</v>
      </c>
      <c r="X44" s="60">
        <f t="shared" si="50"/>
        <v>146</v>
      </c>
      <c r="Y44" s="60">
        <f t="shared" si="51"/>
        <v>512</v>
      </c>
      <c r="Z44" s="70">
        <f t="shared" si="52"/>
        <v>153</v>
      </c>
      <c r="AA44" s="71">
        <f t="shared" si="53"/>
        <v>534</v>
      </c>
      <c r="AB44" s="70"/>
      <c r="AC44" s="61"/>
    </row>
    <row r="45" spans="1:29" s="62" customFormat="1" ht="11.15" customHeight="1">
      <c r="A45" s="59">
        <v>6</v>
      </c>
      <c r="B45" s="60">
        <f t="shared" si="28"/>
        <v>106</v>
      </c>
      <c r="C45" s="60">
        <f t="shared" si="29"/>
        <v>370</v>
      </c>
      <c r="D45" s="60">
        <f t="shared" si="30"/>
        <v>110</v>
      </c>
      <c r="E45" s="60">
        <f t="shared" si="31"/>
        <v>386</v>
      </c>
      <c r="F45" s="60">
        <f t="shared" si="32"/>
        <v>115</v>
      </c>
      <c r="G45" s="60">
        <f t="shared" si="33"/>
        <v>403</v>
      </c>
      <c r="H45" s="60">
        <f t="shared" si="34"/>
        <v>121</v>
      </c>
      <c r="I45" s="60">
        <f t="shared" si="35"/>
        <v>424</v>
      </c>
      <c r="J45" s="60">
        <f t="shared" si="36"/>
        <v>127</v>
      </c>
      <c r="K45" s="60">
        <f t="shared" si="37"/>
        <v>445</v>
      </c>
      <c r="L45" s="60">
        <f t="shared" si="38"/>
        <v>133</v>
      </c>
      <c r="M45" s="60">
        <f t="shared" si="39"/>
        <v>466</v>
      </c>
      <c r="N45" s="60">
        <f t="shared" si="40"/>
        <v>139</v>
      </c>
      <c r="O45" s="60">
        <f t="shared" si="41"/>
        <v>487</v>
      </c>
      <c r="P45" s="60">
        <f t="shared" si="42"/>
        <v>145</v>
      </c>
      <c r="Q45" s="60">
        <f t="shared" si="43"/>
        <v>508</v>
      </c>
      <c r="R45" s="60">
        <f t="shared" si="44"/>
        <v>153</v>
      </c>
      <c r="S45" s="60">
        <f t="shared" si="45"/>
        <v>535</v>
      </c>
      <c r="T45" s="60">
        <f t="shared" si="46"/>
        <v>160</v>
      </c>
      <c r="U45" s="60">
        <f t="shared" si="47"/>
        <v>561</v>
      </c>
      <c r="V45" s="60">
        <f t="shared" si="48"/>
        <v>168</v>
      </c>
      <c r="W45" s="60">
        <f t="shared" si="49"/>
        <v>588</v>
      </c>
      <c r="X45" s="60">
        <f t="shared" si="50"/>
        <v>176</v>
      </c>
      <c r="Y45" s="60">
        <f t="shared" si="51"/>
        <v>615</v>
      </c>
      <c r="Z45" s="70">
        <f t="shared" si="52"/>
        <v>183</v>
      </c>
      <c r="AA45" s="71">
        <f t="shared" si="53"/>
        <v>641</v>
      </c>
      <c r="AB45" s="70"/>
      <c r="AC45" s="61"/>
    </row>
    <row r="46" spans="1:29" s="62" customFormat="1" ht="11.15" customHeight="1">
      <c r="A46" s="59">
        <v>7</v>
      </c>
      <c r="B46" s="60">
        <f t="shared" si="28"/>
        <v>123</v>
      </c>
      <c r="C46" s="60">
        <f t="shared" si="29"/>
        <v>431</v>
      </c>
      <c r="D46" s="60">
        <f t="shared" si="30"/>
        <v>129</v>
      </c>
      <c r="E46" s="60">
        <f t="shared" si="31"/>
        <v>451</v>
      </c>
      <c r="F46" s="60">
        <f t="shared" si="32"/>
        <v>134</v>
      </c>
      <c r="G46" s="60">
        <f t="shared" si="33"/>
        <v>470</v>
      </c>
      <c r="H46" s="60">
        <f t="shared" si="34"/>
        <v>141</v>
      </c>
      <c r="I46" s="60">
        <f t="shared" si="35"/>
        <v>495</v>
      </c>
      <c r="J46" s="60">
        <f t="shared" si="36"/>
        <v>148</v>
      </c>
      <c r="K46" s="60">
        <f t="shared" si="37"/>
        <v>519</v>
      </c>
      <c r="L46" s="60">
        <f t="shared" si="38"/>
        <v>155</v>
      </c>
      <c r="M46" s="60">
        <f t="shared" si="39"/>
        <v>544</v>
      </c>
      <c r="N46" s="60">
        <f t="shared" si="40"/>
        <v>162</v>
      </c>
      <c r="O46" s="60">
        <f t="shared" si="41"/>
        <v>568</v>
      </c>
      <c r="P46" s="60">
        <f t="shared" si="42"/>
        <v>169</v>
      </c>
      <c r="Q46" s="60">
        <f t="shared" si="43"/>
        <v>593</v>
      </c>
      <c r="R46" s="60">
        <f t="shared" si="44"/>
        <v>178</v>
      </c>
      <c r="S46" s="60">
        <f t="shared" si="45"/>
        <v>624</v>
      </c>
      <c r="T46" s="60">
        <f t="shared" si="46"/>
        <v>187</v>
      </c>
      <c r="U46" s="60">
        <f t="shared" si="47"/>
        <v>655</v>
      </c>
      <c r="V46" s="60">
        <f t="shared" si="48"/>
        <v>196</v>
      </c>
      <c r="W46" s="60">
        <f t="shared" si="49"/>
        <v>686</v>
      </c>
      <c r="X46" s="60">
        <f t="shared" si="50"/>
        <v>205</v>
      </c>
      <c r="Y46" s="60">
        <f t="shared" si="51"/>
        <v>717</v>
      </c>
      <c r="Z46" s="70">
        <f t="shared" si="52"/>
        <v>214</v>
      </c>
      <c r="AA46" s="71">
        <f t="shared" si="53"/>
        <v>748</v>
      </c>
      <c r="AB46" s="70"/>
      <c r="AC46" s="61"/>
    </row>
    <row r="47" spans="1:29" s="62" customFormat="1" ht="11.15" customHeight="1">
      <c r="A47" s="59">
        <v>8</v>
      </c>
      <c r="B47" s="60">
        <f t="shared" si="28"/>
        <v>141</v>
      </c>
      <c r="C47" s="60">
        <f t="shared" si="29"/>
        <v>493</v>
      </c>
      <c r="D47" s="60">
        <f t="shared" si="30"/>
        <v>147</v>
      </c>
      <c r="E47" s="60">
        <f t="shared" si="31"/>
        <v>515</v>
      </c>
      <c r="F47" s="60">
        <f t="shared" si="32"/>
        <v>154</v>
      </c>
      <c r="G47" s="60">
        <f t="shared" si="33"/>
        <v>538</v>
      </c>
      <c r="H47" s="60">
        <f t="shared" si="34"/>
        <v>162</v>
      </c>
      <c r="I47" s="60">
        <f t="shared" si="35"/>
        <v>566</v>
      </c>
      <c r="J47" s="60">
        <f t="shared" si="36"/>
        <v>170</v>
      </c>
      <c r="K47" s="60">
        <f t="shared" si="37"/>
        <v>594</v>
      </c>
      <c r="L47" s="60">
        <f t="shared" si="38"/>
        <v>178</v>
      </c>
      <c r="M47" s="60">
        <f t="shared" si="39"/>
        <v>622</v>
      </c>
      <c r="N47" s="60">
        <f t="shared" si="40"/>
        <v>186</v>
      </c>
      <c r="O47" s="60">
        <f t="shared" si="41"/>
        <v>650</v>
      </c>
      <c r="P47" s="60">
        <f t="shared" si="42"/>
        <v>194</v>
      </c>
      <c r="Q47" s="60">
        <f t="shared" si="43"/>
        <v>678</v>
      </c>
      <c r="R47" s="60">
        <f t="shared" si="44"/>
        <v>204</v>
      </c>
      <c r="S47" s="60">
        <f t="shared" si="45"/>
        <v>713</v>
      </c>
      <c r="T47" s="60">
        <f t="shared" si="46"/>
        <v>214</v>
      </c>
      <c r="U47" s="60">
        <f t="shared" si="47"/>
        <v>749</v>
      </c>
      <c r="V47" s="60">
        <f t="shared" si="48"/>
        <v>224</v>
      </c>
      <c r="W47" s="60">
        <f t="shared" si="49"/>
        <v>784</v>
      </c>
      <c r="X47" s="60">
        <f t="shared" si="50"/>
        <v>234</v>
      </c>
      <c r="Y47" s="60">
        <f t="shared" si="51"/>
        <v>819</v>
      </c>
      <c r="Z47" s="70">
        <f t="shared" si="52"/>
        <v>244</v>
      </c>
      <c r="AA47" s="71">
        <f t="shared" si="53"/>
        <v>855</v>
      </c>
      <c r="AB47" s="70"/>
      <c r="AC47" s="61"/>
    </row>
    <row r="48" spans="1:29" s="62" customFormat="1" ht="11.15" customHeight="1">
      <c r="A48" s="59">
        <v>9</v>
      </c>
      <c r="B48" s="60">
        <f t="shared" si="28"/>
        <v>158</v>
      </c>
      <c r="C48" s="60">
        <f t="shared" si="29"/>
        <v>554</v>
      </c>
      <c r="D48" s="60">
        <f t="shared" si="30"/>
        <v>166</v>
      </c>
      <c r="E48" s="60">
        <f t="shared" si="31"/>
        <v>580</v>
      </c>
      <c r="F48" s="60">
        <f t="shared" si="32"/>
        <v>173</v>
      </c>
      <c r="G48" s="60">
        <f t="shared" si="33"/>
        <v>605</v>
      </c>
      <c r="H48" s="60">
        <f t="shared" si="34"/>
        <v>182</v>
      </c>
      <c r="I48" s="60">
        <f t="shared" si="35"/>
        <v>636</v>
      </c>
      <c r="J48" s="60">
        <f t="shared" si="36"/>
        <v>191</v>
      </c>
      <c r="K48" s="60">
        <f t="shared" si="37"/>
        <v>668</v>
      </c>
      <c r="L48" s="60">
        <f t="shared" si="38"/>
        <v>200</v>
      </c>
      <c r="M48" s="60">
        <f t="shared" si="39"/>
        <v>699</v>
      </c>
      <c r="N48" s="60">
        <f t="shared" si="40"/>
        <v>209</v>
      </c>
      <c r="O48" s="60">
        <f t="shared" si="41"/>
        <v>731</v>
      </c>
      <c r="P48" s="60">
        <f t="shared" si="42"/>
        <v>218</v>
      </c>
      <c r="Q48" s="60">
        <f t="shared" si="43"/>
        <v>762</v>
      </c>
      <c r="R48" s="60">
        <f t="shared" si="44"/>
        <v>229</v>
      </c>
      <c r="S48" s="60">
        <f t="shared" si="45"/>
        <v>802</v>
      </c>
      <c r="T48" s="60">
        <f t="shared" si="46"/>
        <v>241</v>
      </c>
      <c r="U48" s="60">
        <f t="shared" si="47"/>
        <v>842</v>
      </c>
      <c r="V48" s="60">
        <f t="shared" si="48"/>
        <v>252</v>
      </c>
      <c r="W48" s="60">
        <f t="shared" si="49"/>
        <v>882</v>
      </c>
      <c r="X48" s="60">
        <f t="shared" si="50"/>
        <v>263</v>
      </c>
      <c r="Y48" s="60">
        <f t="shared" si="51"/>
        <v>922</v>
      </c>
      <c r="Z48" s="70">
        <f t="shared" si="52"/>
        <v>275</v>
      </c>
      <c r="AA48" s="71">
        <f t="shared" si="53"/>
        <v>962</v>
      </c>
      <c r="AB48" s="70"/>
      <c r="AC48" s="61"/>
    </row>
    <row r="49" spans="1:29" s="62" customFormat="1" ht="11.15" customHeight="1">
      <c r="A49" s="59">
        <v>10</v>
      </c>
      <c r="B49" s="60">
        <f t="shared" si="28"/>
        <v>176</v>
      </c>
      <c r="C49" s="60">
        <f t="shared" si="29"/>
        <v>616</v>
      </c>
      <c r="D49" s="60">
        <f t="shared" si="30"/>
        <v>184</v>
      </c>
      <c r="E49" s="60">
        <f t="shared" si="31"/>
        <v>644</v>
      </c>
      <c r="F49" s="60">
        <f t="shared" si="32"/>
        <v>192</v>
      </c>
      <c r="G49" s="60">
        <f t="shared" si="33"/>
        <v>672</v>
      </c>
      <c r="H49" s="60">
        <f t="shared" si="34"/>
        <v>202</v>
      </c>
      <c r="I49" s="60">
        <f t="shared" si="35"/>
        <v>707</v>
      </c>
      <c r="J49" s="60">
        <f t="shared" si="36"/>
        <v>212</v>
      </c>
      <c r="K49" s="60">
        <f t="shared" si="37"/>
        <v>742</v>
      </c>
      <c r="L49" s="60">
        <f t="shared" si="38"/>
        <v>222</v>
      </c>
      <c r="M49" s="60">
        <f t="shared" si="39"/>
        <v>777</v>
      </c>
      <c r="N49" s="60">
        <f t="shared" si="40"/>
        <v>232</v>
      </c>
      <c r="O49" s="60">
        <f t="shared" si="41"/>
        <v>812</v>
      </c>
      <c r="P49" s="60">
        <f t="shared" si="42"/>
        <v>242</v>
      </c>
      <c r="Q49" s="60">
        <f t="shared" si="43"/>
        <v>847</v>
      </c>
      <c r="R49" s="60">
        <f t="shared" si="44"/>
        <v>255</v>
      </c>
      <c r="S49" s="60">
        <f t="shared" si="45"/>
        <v>891</v>
      </c>
      <c r="T49" s="60">
        <f t="shared" si="46"/>
        <v>267</v>
      </c>
      <c r="U49" s="60">
        <f t="shared" si="47"/>
        <v>936</v>
      </c>
      <c r="V49" s="60">
        <f t="shared" si="48"/>
        <v>280</v>
      </c>
      <c r="W49" s="60">
        <f t="shared" si="49"/>
        <v>980</v>
      </c>
      <c r="X49" s="60">
        <f t="shared" si="50"/>
        <v>293</v>
      </c>
      <c r="Y49" s="60">
        <f t="shared" si="51"/>
        <v>1024</v>
      </c>
      <c r="Z49" s="70">
        <f t="shared" si="52"/>
        <v>305</v>
      </c>
      <c r="AA49" s="71">
        <f t="shared" si="53"/>
        <v>1069</v>
      </c>
      <c r="AB49" s="70"/>
      <c r="AC49" s="61"/>
    </row>
    <row r="50" spans="1:29" s="62" customFormat="1" ht="11.15" customHeight="1">
      <c r="A50" s="59">
        <v>11</v>
      </c>
      <c r="B50" s="60">
        <f t="shared" si="28"/>
        <v>194</v>
      </c>
      <c r="C50" s="60">
        <f t="shared" si="29"/>
        <v>678</v>
      </c>
      <c r="D50" s="60">
        <f t="shared" si="30"/>
        <v>202</v>
      </c>
      <c r="E50" s="60">
        <f t="shared" si="31"/>
        <v>708</v>
      </c>
      <c r="F50" s="60">
        <f t="shared" si="32"/>
        <v>211</v>
      </c>
      <c r="G50" s="60">
        <f t="shared" si="33"/>
        <v>739</v>
      </c>
      <c r="H50" s="60">
        <f t="shared" si="34"/>
        <v>222</v>
      </c>
      <c r="I50" s="60">
        <f t="shared" si="35"/>
        <v>778</v>
      </c>
      <c r="J50" s="60">
        <f t="shared" si="36"/>
        <v>233</v>
      </c>
      <c r="K50" s="60">
        <f t="shared" si="37"/>
        <v>816</v>
      </c>
      <c r="L50" s="60">
        <f t="shared" si="38"/>
        <v>244</v>
      </c>
      <c r="M50" s="60">
        <f t="shared" si="39"/>
        <v>855</v>
      </c>
      <c r="N50" s="60">
        <f t="shared" si="40"/>
        <v>255</v>
      </c>
      <c r="O50" s="60">
        <f t="shared" si="41"/>
        <v>893</v>
      </c>
      <c r="P50" s="60">
        <f t="shared" si="42"/>
        <v>266</v>
      </c>
      <c r="Q50" s="60">
        <f t="shared" si="43"/>
        <v>932</v>
      </c>
      <c r="R50" s="60">
        <f t="shared" si="44"/>
        <v>280</v>
      </c>
      <c r="S50" s="60">
        <f t="shared" si="45"/>
        <v>980</v>
      </c>
      <c r="T50" s="60">
        <f t="shared" si="46"/>
        <v>294</v>
      </c>
      <c r="U50" s="60">
        <f t="shared" si="47"/>
        <v>1029</v>
      </c>
      <c r="V50" s="60">
        <f t="shared" si="48"/>
        <v>308</v>
      </c>
      <c r="W50" s="60">
        <f t="shared" si="49"/>
        <v>1078</v>
      </c>
      <c r="X50" s="60">
        <f t="shared" si="50"/>
        <v>322</v>
      </c>
      <c r="Y50" s="60">
        <f t="shared" si="51"/>
        <v>1127</v>
      </c>
      <c r="Z50" s="70">
        <f t="shared" si="52"/>
        <v>336</v>
      </c>
      <c r="AA50" s="71">
        <f t="shared" si="53"/>
        <v>1176</v>
      </c>
      <c r="AB50" s="70"/>
      <c r="AC50" s="61"/>
    </row>
    <row r="51" spans="1:29" s="62" customFormat="1" ht="11.15" customHeight="1">
      <c r="A51" s="59">
        <v>12</v>
      </c>
      <c r="B51" s="60">
        <f t="shared" si="28"/>
        <v>211</v>
      </c>
      <c r="C51" s="60">
        <f t="shared" si="29"/>
        <v>739</v>
      </c>
      <c r="D51" s="60">
        <f t="shared" si="30"/>
        <v>221</v>
      </c>
      <c r="E51" s="60">
        <f t="shared" si="31"/>
        <v>773</v>
      </c>
      <c r="F51" s="60">
        <f t="shared" si="32"/>
        <v>230</v>
      </c>
      <c r="G51" s="60">
        <f t="shared" si="33"/>
        <v>806</v>
      </c>
      <c r="H51" s="60">
        <f t="shared" si="34"/>
        <v>242</v>
      </c>
      <c r="I51" s="60">
        <f t="shared" si="35"/>
        <v>848</v>
      </c>
      <c r="J51" s="60">
        <f t="shared" si="36"/>
        <v>254</v>
      </c>
      <c r="K51" s="60">
        <f t="shared" si="37"/>
        <v>890</v>
      </c>
      <c r="L51" s="60">
        <f t="shared" si="38"/>
        <v>266</v>
      </c>
      <c r="M51" s="60">
        <f t="shared" si="39"/>
        <v>932</v>
      </c>
      <c r="N51" s="60">
        <f t="shared" si="40"/>
        <v>278</v>
      </c>
      <c r="O51" s="60">
        <f t="shared" si="41"/>
        <v>974</v>
      </c>
      <c r="P51" s="60">
        <f t="shared" si="42"/>
        <v>290</v>
      </c>
      <c r="Q51" s="60">
        <f t="shared" si="43"/>
        <v>1016</v>
      </c>
      <c r="R51" s="60">
        <f t="shared" si="44"/>
        <v>306</v>
      </c>
      <c r="S51" s="60">
        <f t="shared" si="45"/>
        <v>1070</v>
      </c>
      <c r="T51" s="60">
        <f t="shared" si="46"/>
        <v>321</v>
      </c>
      <c r="U51" s="60">
        <f t="shared" si="47"/>
        <v>1123</v>
      </c>
      <c r="V51" s="60">
        <f t="shared" si="48"/>
        <v>336</v>
      </c>
      <c r="W51" s="60">
        <f t="shared" si="49"/>
        <v>1176</v>
      </c>
      <c r="X51" s="60">
        <f t="shared" si="50"/>
        <v>351</v>
      </c>
      <c r="Y51" s="60">
        <f t="shared" si="51"/>
        <v>1229</v>
      </c>
      <c r="Z51" s="70">
        <f t="shared" si="52"/>
        <v>366</v>
      </c>
      <c r="AA51" s="71">
        <f t="shared" si="53"/>
        <v>1282</v>
      </c>
      <c r="AB51" s="70"/>
      <c r="AC51" s="61"/>
    </row>
    <row r="52" spans="1:29" s="62" customFormat="1" ht="11.15" customHeight="1">
      <c r="A52" s="59">
        <v>13</v>
      </c>
      <c r="B52" s="60">
        <f t="shared" si="28"/>
        <v>229</v>
      </c>
      <c r="C52" s="60">
        <f t="shared" si="29"/>
        <v>801</v>
      </c>
      <c r="D52" s="60">
        <f t="shared" si="30"/>
        <v>239</v>
      </c>
      <c r="E52" s="60">
        <f t="shared" si="31"/>
        <v>837</v>
      </c>
      <c r="F52" s="60">
        <f t="shared" si="32"/>
        <v>250</v>
      </c>
      <c r="G52" s="60">
        <f t="shared" si="33"/>
        <v>874</v>
      </c>
      <c r="H52" s="60">
        <f t="shared" si="34"/>
        <v>263</v>
      </c>
      <c r="I52" s="60">
        <f t="shared" si="35"/>
        <v>919</v>
      </c>
      <c r="J52" s="60">
        <f t="shared" si="36"/>
        <v>276</v>
      </c>
      <c r="K52" s="60">
        <f t="shared" si="37"/>
        <v>965</v>
      </c>
      <c r="L52" s="60">
        <f t="shared" si="38"/>
        <v>289</v>
      </c>
      <c r="M52" s="60">
        <f t="shared" si="39"/>
        <v>1010</v>
      </c>
      <c r="N52" s="60">
        <f t="shared" si="40"/>
        <v>302</v>
      </c>
      <c r="O52" s="60">
        <f t="shared" si="41"/>
        <v>1056</v>
      </c>
      <c r="P52" s="60">
        <f t="shared" si="42"/>
        <v>315</v>
      </c>
      <c r="Q52" s="60">
        <f t="shared" si="43"/>
        <v>1101</v>
      </c>
      <c r="R52" s="60">
        <f t="shared" si="44"/>
        <v>331</v>
      </c>
      <c r="S52" s="60">
        <f t="shared" si="45"/>
        <v>1159</v>
      </c>
      <c r="T52" s="60">
        <f t="shared" si="46"/>
        <v>348</v>
      </c>
      <c r="U52" s="60">
        <f t="shared" si="47"/>
        <v>1216</v>
      </c>
      <c r="V52" s="60">
        <f t="shared" si="48"/>
        <v>364</v>
      </c>
      <c r="W52" s="60">
        <f t="shared" si="49"/>
        <v>1274</v>
      </c>
      <c r="X52" s="60">
        <f t="shared" si="50"/>
        <v>380</v>
      </c>
      <c r="Y52" s="60">
        <f t="shared" si="51"/>
        <v>1332</v>
      </c>
      <c r="Z52" s="70">
        <f t="shared" si="52"/>
        <v>397</v>
      </c>
      <c r="AA52" s="71">
        <f t="shared" si="53"/>
        <v>1389</v>
      </c>
      <c r="AB52" s="70"/>
      <c r="AC52" s="61"/>
    </row>
    <row r="53" spans="1:29" s="62" customFormat="1" ht="11.15" customHeight="1">
      <c r="A53" s="59">
        <v>14</v>
      </c>
      <c r="B53" s="60">
        <f t="shared" si="28"/>
        <v>246</v>
      </c>
      <c r="C53" s="60">
        <f t="shared" si="29"/>
        <v>862</v>
      </c>
      <c r="D53" s="60">
        <f t="shared" si="30"/>
        <v>258</v>
      </c>
      <c r="E53" s="60">
        <f t="shared" si="31"/>
        <v>902</v>
      </c>
      <c r="F53" s="60">
        <f t="shared" si="32"/>
        <v>269</v>
      </c>
      <c r="G53" s="60">
        <f t="shared" si="33"/>
        <v>941</v>
      </c>
      <c r="H53" s="60">
        <f t="shared" si="34"/>
        <v>283</v>
      </c>
      <c r="I53" s="60">
        <f t="shared" si="35"/>
        <v>990</v>
      </c>
      <c r="J53" s="60">
        <f t="shared" si="36"/>
        <v>297</v>
      </c>
      <c r="K53" s="60">
        <f t="shared" si="37"/>
        <v>1039</v>
      </c>
      <c r="L53" s="60">
        <f t="shared" si="38"/>
        <v>311</v>
      </c>
      <c r="M53" s="60">
        <f t="shared" si="39"/>
        <v>1088</v>
      </c>
      <c r="N53" s="60">
        <f t="shared" si="40"/>
        <v>325</v>
      </c>
      <c r="O53" s="60">
        <f t="shared" si="41"/>
        <v>1137</v>
      </c>
      <c r="P53" s="60">
        <f t="shared" si="42"/>
        <v>339</v>
      </c>
      <c r="Q53" s="60">
        <f t="shared" si="43"/>
        <v>1186</v>
      </c>
      <c r="R53" s="60">
        <f t="shared" si="44"/>
        <v>357</v>
      </c>
      <c r="S53" s="60">
        <f t="shared" si="45"/>
        <v>1248</v>
      </c>
      <c r="T53" s="60">
        <f t="shared" si="46"/>
        <v>374</v>
      </c>
      <c r="U53" s="60">
        <f t="shared" si="47"/>
        <v>1310</v>
      </c>
      <c r="V53" s="60">
        <f t="shared" si="48"/>
        <v>392</v>
      </c>
      <c r="W53" s="60">
        <f t="shared" si="49"/>
        <v>1372</v>
      </c>
      <c r="X53" s="60">
        <f t="shared" si="50"/>
        <v>410</v>
      </c>
      <c r="Y53" s="60">
        <f t="shared" si="51"/>
        <v>1434</v>
      </c>
      <c r="Z53" s="70">
        <f t="shared" si="52"/>
        <v>427</v>
      </c>
      <c r="AA53" s="71">
        <f t="shared" si="53"/>
        <v>1496</v>
      </c>
      <c r="AB53" s="70"/>
      <c r="AC53" s="61"/>
    </row>
    <row r="54" spans="1:29" s="62" customFormat="1" ht="11.15" customHeight="1">
      <c r="A54" s="59">
        <v>15</v>
      </c>
      <c r="B54" s="60">
        <f t="shared" si="28"/>
        <v>264</v>
      </c>
      <c r="C54" s="60">
        <f t="shared" si="29"/>
        <v>924</v>
      </c>
      <c r="D54" s="60">
        <f t="shared" si="30"/>
        <v>276</v>
      </c>
      <c r="E54" s="60">
        <f t="shared" si="31"/>
        <v>966</v>
      </c>
      <c r="F54" s="60">
        <f t="shared" si="32"/>
        <v>288</v>
      </c>
      <c r="G54" s="60">
        <f t="shared" si="33"/>
        <v>1008</v>
      </c>
      <c r="H54" s="60">
        <f t="shared" si="34"/>
        <v>303</v>
      </c>
      <c r="I54" s="60">
        <f t="shared" si="35"/>
        <v>1061</v>
      </c>
      <c r="J54" s="60">
        <f t="shared" si="36"/>
        <v>318</v>
      </c>
      <c r="K54" s="60">
        <f t="shared" si="37"/>
        <v>1113</v>
      </c>
      <c r="L54" s="60">
        <f t="shared" si="38"/>
        <v>333</v>
      </c>
      <c r="M54" s="60">
        <f t="shared" si="39"/>
        <v>1166</v>
      </c>
      <c r="N54" s="60">
        <f t="shared" si="40"/>
        <v>348</v>
      </c>
      <c r="O54" s="60">
        <f t="shared" si="41"/>
        <v>1218</v>
      </c>
      <c r="P54" s="60">
        <f t="shared" si="42"/>
        <v>363</v>
      </c>
      <c r="Q54" s="60">
        <f t="shared" si="43"/>
        <v>1271</v>
      </c>
      <c r="R54" s="60">
        <f t="shared" si="44"/>
        <v>382</v>
      </c>
      <c r="S54" s="60">
        <f t="shared" si="45"/>
        <v>1337</v>
      </c>
      <c r="T54" s="60">
        <f t="shared" si="46"/>
        <v>401</v>
      </c>
      <c r="U54" s="60">
        <f t="shared" si="47"/>
        <v>1404</v>
      </c>
      <c r="V54" s="60">
        <f t="shared" si="48"/>
        <v>420</v>
      </c>
      <c r="W54" s="60">
        <f t="shared" si="49"/>
        <v>1470</v>
      </c>
      <c r="X54" s="60">
        <f t="shared" si="50"/>
        <v>439</v>
      </c>
      <c r="Y54" s="60">
        <f t="shared" si="51"/>
        <v>1537</v>
      </c>
      <c r="Z54" s="70">
        <f t="shared" si="52"/>
        <v>458</v>
      </c>
      <c r="AA54" s="71">
        <f t="shared" si="53"/>
        <v>1603</v>
      </c>
      <c r="AB54" s="70"/>
      <c r="AC54" s="61"/>
    </row>
    <row r="55" spans="1:29" s="62" customFormat="1" ht="11.15" customHeight="1">
      <c r="A55" s="59">
        <v>16</v>
      </c>
      <c r="B55" s="60">
        <f t="shared" si="28"/>
        <v>282</v>
      </c>
      <c r="C55" s="60">
        <f t="shared" si="29"/>
        <v>986</v>
      </c>
      <c r="D55" s="60">
        <f t="shared" si="30"/>
        <v>294</v>
      </c>
      <c r="E55" s="60">
        <f t="shared" si="31"/>
        <v>1030</v>
      </c>
      <c r="F55" s="60">
        <f t="shared" si="32"/>
        <v>307</v>
      </c>
      <c r="G55" s="60">
        <f t="shared" si="33"/>
        <v>1075</v>
      </c>
      <c r="H55" s="60">
        <f t="shared" si="34"/>
        <v>323</v>
      </c>
      <c r="I55" s="60">
        <f t="shared" si="35"/>
        <v>1131</v>
      </c>
      <c r="J55" s="60">
        <f t="shared" si="36"/>
        <v>339</v>
      </c>
      <c r="K55" s="60">
        <f t="shared" si="37"/>
        <v>1187</v>
      </c>
      <c r="L55" s="60">
        <f t="shared" si="38"/>
        <v>355</v>
      </c>
      <c r="M55" s="60">
        <f t="shared" si="39"/>
        <v>1243</v>
      </c>
      <c r="N55" s="60">
        <f t="shared" si="40"/>
        <v>371</v>
      </c>
      <c r="O55" s="60">
        <f t="shared" si="41"/>
        <v>1299</v>
      </c>
      <c r="P55" s="60">
        <f t="shared" si="42"/>
        <v>387</v>
      </c>
      <c r="Q55" s="60">
        <f t="shared" si="43"/>
        <v>1355</v>
      </c>
      <c r="R55" s="60">
        <f t="shared" si="44"/>
        <v>407</v>
      </c>
      <c r="S55" s="60">
        <f t="shared" si="45"/>
        <v>1426</v>
      </c>
      <c r="T55" s="60">
        <f t="shared" si="46"/>
        <v>428</v>
      </c>
      <c r="U55" s="60">
        <f t="shared" si="47"/>
        <v>1497</v>
      </c>
      <c r="V55" s="60">
        <f t="shared" si="48"/>
        <v>448</v>
      </c>
      <c r="W55" s="60">
        <f t="shared" si="49"/>
        <v>1568</v>
      </c>
      <c r="X55" s="60">
        <f t="shared" si="50"/>
        <v>468</v>
      </c>
      <c r="Y55" s="60">
        <f t="shared" si="51"/>
        <v>1639</v>
      </c>
      <c r="Z55" s="70">
        <f t="shared" si="52"/>
        <v>489</v>
      </c>
      <c r="AA55" s="71">
        <f t="shared" si="53"/>
        <v>1710</v>
      </c>
      <c r="AB55" s="70"/>
      <c r="AC55" s="61"/>
    </row>
    <row r="56" spans="1:29" s="62" customFormat="1" ht="11.15" customHeight="1">
      <c r="A56" s="59">
        <v>17</v>
      </c>
      <c r="B56" s="60">
        <f t="shared" si="28"/>
        <v>299</v>
      </c>
      <c r="C56" s="60">
        <f t="shared" si="29"/>
        <v>1047</v>
      </c>
      <c r="D56" s="60">
        <f t="shared" si="30"/>
        <v>313</v>
      </c>
      <c r="E56" s="60">
        <f t="shared" si="31"/>
        <v>1095</v>
      </c>
      <c r="F56" s="60">
        <f t="shared" si="32"/>
        <v>326</v>
      </c>
      <c r="G56" s="60">
        <f t="shared" si="33"/>
        <v>1142</v>
      </c>
      <c r="H56" s="60">
        <f t="shared" si="34"/>
        <v>343</v>
      </c>
      <c r="I56" s="60">
        <f t="shared" si="35"/>
        <v>1202</v>
      </c>
      <c r="J56" s="60">
        <f t="shared" si="36"/>
        <v>360</v>
      </c>
      <c r="K56" s="60">
        <f t="shared" si="37"/>
        <v>1261</v>
      </c>
      <c r="L56" s="60">
        <f t="shared" si="38"/>
        <v>377</v>
      </c>
      <c r="M56" s="60">
        <f t="shared" si="39"/>
        <v>1321</v>
      </c>
      <c r="N56" s="60">
        <f t="shared" si="40"/>
        <v>394</v>
      </c>
      <c r="O56" s="60">
        <f t="shared" si="41"/>
        <v>1380</v>
      </c>
      <c r="P56" s="60">
        <f t="shared" si="42"/>
        <v>411</v>
      </c>
      <c r="Q56" s="60">
        <f t="shared" si="43"/>
        <v>1440</v>
      </c>
      <c r="R56" s="60">
        <f t="shared" si="44"/>
        <v>433</v>
      </c>
      <c r="S56" s="60">
        <f t="shared" si="45"/>
        <v>1515</v>
      </c>
      <c r="T56" s="60">
        <f t="shared" si="46"/>
        <v>454</v>
      </c>
      <c r="U56" s="60">
        <f t="shared" si="47"/>
        <v>1591</v>
      </c>
      <c r="V56" s="60">
        <f t="shared" si="48"/>
        <v>476</v>
      </c>
      <c r="W56" s="60">
        <f t="shared" si="49"/>
        <v>1666</v>
      </c>
      <c r="X56" s="60">
        <f t="shared" si="50"/>
        <v>498</v>
      </c>
      <c r="Y56" s="60">
        <f t="shared" si="51"/>
        <v>1741</v>
      </c>
      <c r="Z56" s="70">
        <f t="shared" si="52"/>
        <v>519</v>
      </c>
      <c r="AA56" s="71">
        <f t="shared" si="53"/>
        <v>1817</v>
      </c>
      <c r="AB56" s="70"/>
      <c r="AC56" s="61"/>
    </row>
    <row r="57" spans="1:29" s="62" customFormat="1" ht="11.15" customHeight="1">
      <c r="A57" s="59">
        <v>18</v>
      </c>
      <c r="B57" s="60">
        <f t="shared" si="28"/>
        <v>317</v>
      </c>
      <c r="C57" s="60">
        <f t="shared" si="29"/>
        <v>1109</v>
      </c>
      <c r="D57" s="60">
        <f t="shared" si="30"/>
        <v>331</v>
      </c>
      <c r="E57" s="60">
        <f t="shared" si="31"/>
        <v>1159</v>
      </c>
      <c r="F57" s="60">
        <f t="shared" si="32"/>
        <v>346</v>
      </c>
      <c r="G57" s="60">
        <f t="shared" si="33"/>
        <v>1210</v>
      </c>
      <c r="H57" s="60">
        <f t="shared" si="34"/>
        <v>364</v>
      </c>
      <c r="I57" s="60">
        <f t="shared" si="35"/>
        <v>1273</v>
      </c>
      <c r="J57" s="60">
        <f t="shared" si="36"/>
        <v>382</v>
      </c>
      <c r="K57" s="60">
        <f t="shared" si="37"/>
        <v>1336</v>
      </c>
      <c r="L57" s="60">
        <f t="shared" si="38"/>
        <v>400</v>
      </c>
      <c r="M57" s="60">
        <f t="shared" si="39"/>
        <v>1399</v>
      </c>
      <c r="N57" s="60">
        <f t="shared" si="40"/>
        <v>418</v>
      </c>
      <c r="O57" s="60">
        <f t="shared" si="41"/>
        <v>1462</v>
      </c>
      <c r="P57" s="60">
        <f t="shared" si="42"/>
        <v>436</v>
      </c>
      <c r="Q57" s="60">
        <f t="shared" si="43"/>
        <v>1525</v>
      </c>
      <c r="R57" s="60">
        <f t="shared" si="44"/>
        <v>458</v>
      </c>
      <c r="S57" s="60">
        <f t="shared" si="45"/>
        <v>1604</v>
      </c>
      <c r="T57" s="60">
        <f t="shared" si="46"/>
        <v>481</v>
      </c>
      <c r="U57" s="60">
        <f t="shared" si="47"/>
        <v>1684</v>
      </c>
      <c r="V57" s="60">
        <f t="shared" si="48"/>
        <v>504</v>
      </c>
      <c r="W57" s="60">
        <f t="shared" si="49"/>
        <v>1764</v>
      </c>
      <c r="X57" s="60">
        <f t="shared" si="50"/>
        <v>527</v>
      </c>
      <c r="Y57" s="60">
        <f t="shared" si="51"/>
        <v>1844</v>
      </c>
      <c r="Z57" s="70">
        <f t="shared" si="52"/>
        <v>550</v>
      </c>
      <c r="AA57" s="71">
        <f t="shared" si="53"/>
        <v>1924</v>
      </c>
      <c r="AB57" s="70"/>
      <c r="AC57" s="61"/>
    </row>
    <row r="58" spans="1:29" s="62" customFormat="1" ht="11.15" customHeight="1">
      <c r="A58" s="59">
        <v>19</v>
      </c>
      <c r="B58" s="60">
        <f t="shared" si="28"/>
        <v>334</v>
      </c>
      <c r="C58" s="60">
        <f t="shared" si="29"/>
        <v>1170</v>
      </c>
      <c r="D58" s="60">
        <f t="shared" si="30"/>
        <v>350</v>
      </c>
      <c r="E58" s="60">
        <f t="shared" si="31"/>
        <v>1224</v>
      </c>
      <c r="F58" s="60">
        <f t="shared" si="32"/>
        <v>365</v>
      </c>
      <c r="G58" s="60">
        <f t="shared" si="33"/>
        <v>1277</v>
      </c>
      <c r="H58" s="60">
        <f t="shared" si="34"/>
        <v>384</v>
      </c>
      <c r="I58" s="60">
        <f t="shared" si="35"/>
        <v>1343</v>
      </c>
      <c r="J58" s="60">
        <f t="shared" si="36"/>
        <v>403</v>
      </c>
      <c r="K58" s="60">
        <f t="shared" si="37"/>
        <v>1410</v>
      </c>
      <c r="L58" s="60">
        <f t="shared" si="38"/>
        <v>422</v>
      </c>
      <c r="M58" s="60">
        <f t="shared" si="39"/>
        <v>1476</v>
      </c>
      <c r="N58" s="60">
        <f t="shared" si="40"/>
        <v>441</v>
      </c>
      <c r="O58" s="60">
        <f t="shared" si="41"/>
        <v>1543</v>
      </c>
      <c r="P58" s="60">
        <f t="shared" si="42"/>
        <v>460</v>
      </c>
      <c r="Q58" s="60">
        <f t="shared" si="43"/>
        <v>1609</v>
      </c>
      <c r="R58" s="60">
        <f t="shared" si="44"/>
        <v>484</v>
      </c>
      <c r="S58" s="60">
        <f t="shared" si="45"/>
        <v>1694</v>
      </c>
      <c r="T58" s="60">
        <f t="shared" si="46"/>
        <v>508</v>
      </c>
      <c r="U58" s="60">
        <f t="shared" si="47"/>
        <v>1778</v>
      </c>
      <c r="V58" s="60">
        <f t="shared" si="48"/>
        <v>532</v>
      </c>
      <c r="W58" s="60">
        <f t="shared" si="49"/>
        <v>1862</v>
      </c>
      <c r="X58" s="60">
        <f t="shared" si="50"/>
        <v>556</v>
      </c>
      <c r="Y58" s="60">
        <f t="shared" si="51"/>
        <v>1946</v>
      </c>
      <c r="Z58" s="70">
        <f t="shared" si="52"/>
        <v>580</v>
      </c>
      <c r="AA58" s="71">
        <f t="shared" si="53"/>
        <v>2030</v>
      </c>
      <c r="AB58" s="70"/>
      <c r="AC58" s="61"/>
    </row>
    <row r="59" spans="1:29" s="62" customFormat="1" ht="11.15" customHeight="1">
      <c r="A59" s="59">
        <v>20</v>
      </c>
      <c r="B59" s="60">
        <f t="shared" si="28"/>
        <v>352</v>
      </c>
      <c r="C59" s="60">
        <f t="shared" si="29"/>
        <v>1232</v>
      </c>
      <c r="D59" s="60">
        <f t="shared" si="30"/>
        <v>368</v>
      </c>
      <c r="E59" s="60">
        <f t="shared" si="31"/>
        <v>1288</v>
      </c>
      <c r="F59" s="60">
        <f t="shared" si="32"/>
        <v>384</v>
      </c>
      <c r="G59" s="60">
        <f t="shared" si="33"/>
        <v>1344</v>
      </c>
      <c r="H59" s="60">
        <f t="shared" si="34"/>
        <v>404</v>
      </c>
      <c r="I59" s="60">
        <f t="shared" si="35"/>
        <v>1414</v>
      </c>
      <c r="J59" s="60">
        <f t="shared" si="36"/>
        <v>424</v>
      </c>
      <c r="K59" s="60">
        <f t="shared" si="37"/>
        <v>1484</v>
      </c>
      <c r="L59" s="60">
        <f t="shared" si="38"/>
        <v>444</v>
      </c>
      <c r="M59" s="60">
        <f t="shared" si="39"/>
        <v>1554</v>
      </c>
      <c r="N59" s="60">
        <f t="shared" si="40"/>
        <v>464</v>
      </c>
      <c r="O59" s="60">
        <f t="shared" si="41"/>
        <v>1624</v>
      </c>
      <c r="P59" s="60">
        <f t="shared" si="42"/>
        <v>484</v>
      </c>
      <c r="Q59" s="60">
        <f t="shared" si="43"/>
        <v>1694</v>
      </c>
      <c r="R59" s="60">
        <f t="shared" si="44"/>
        <v>509</v>
      </c>
      <c r="S59" s="60">
        <f t="shared" si="45"/>
        <v>1783</v>
      </c>
      <c r="T59" s="60">
        <f t="shared" si="46"/>
        <v>535</v>
      </c>
      <c r="U59" s="60">
        <f t="shared" si="47"/>
        <v>1871</v>
      </c>
      <c r="V59" s="60">
        <f t="shared" si="48"/>
        <v>560</v>
      </c>
      <c r="W59" s="60">
        <f t="shared" si="49"/>
        <v>1960</v>
      </c>
      <c r="X59" s="60">
        <f t="shared" si="50"/>
        <v>585</v>
      </c>
      <c r="Y59" s="60">
        <f t="shared" si="51"/>
        <v>2049</v>
      </c>
      <c r="Z59" s="70">
        <f t="shared" si="52"/>
        <v>611</v>
      </c>
      <c r="AA59" s="71">
        <f t="shared" si="53"/>
        <v>2137</v>
      </c>
      <c r="AB59" s="70"/>
      <c r="AC59" s="61"/>
    </row>
    <row r="60" spans="1:29" s="62" customFormat="1" ht="11.15" customHeight="1">
      <c r="A60" s="59">
        <v>21</v>
      </c>
      <c r="B60" s="60">
        <f t="shared" si="28"/>
        <v>370</v>
      </c>
      <c r="C60" s="60">
        <f t="shared" si="29"/>
        <v>1294</v>
      </c>
      <c r="D60" s="60">
        <f t="shared" si="30"/>
        <v>386</v>
      </c>
      <c r="E60" s="60">
        <f t="shared" si="31"/>
        <v>1352</v>
      </c>
      <c r="F60" s="60">
        <f t="shared" si="32"/>
        <v>403</v>
      </c>
      <c r="G60" s="60">
        <f t="shared" si="33"/>
        <v>1411</v>
      </c>
      <c r="H60" s="60">
        <f t="shared" si="34"/>
        <v>424</v>
      </c>
      <c r="I60" s="60">
        <f t="shared" si="35"/>
        <v>1485</v>
      </c>
      <c r="J60" s="60">
        <f t="shared" si="36"/>
        <v>445</v>
      </c>
      <c r="K60" s="60">
        <f t="shared" si="37"/>
        <v>1558</v>
      </c>
      <c r="L60" s="60">
        <f t="shared" si="38"/>
        <v>466</v>
      </c>
      <c r="M60" s="60">
        <f t="shared" si="39"/>
        <v>1632</v>
      </c>
      <c r="N60" s="60">
        <f t="shared" si="40"/>
        <v>487</v>
      </c>
      <c r="O60" s="60">
        <f t="shared" si="41"/>
        <v>1705</v>
      </c>
      <c r="P60" s="60">
        <f t="shared" si="42"/>
        <v>508</v>
      </c>
      <c r="Q60" s="60">
        <f t="shared" si="43"/>
        <v>1779</v>
      </c>
      <c r="R60" s="60">
        <f t="shared" si="44"/>
        <v>535</v>
      </c>
      <c r="S60" s="60">
        <f t="shared" si="45"/>
        <v>1872</v>
      </c>
      <c r="T60" s="60">
        <f t="shared" si="46"/>
        <v>561</v>
      </c>
      <c r="U60" s="60">
        <f t="shared" si="47"/>
        <v>1965</v>
      </c>
      <c r="V60" s="60">
        <f t="shared" si="48"/>
        <v>588</v>
      </c>
      <c r="W60" s="60">
        <f t="shared" si="49"/>
        <v>2058</v>
      </c>
      <c r="X60" s="60">
        <f t="shared" si="50"/>
        <v>615</v>
      </c>
      <c r="Y60" s="60">
        <f t="shared" si="51"/>
        <v>2151</v>
      </c>
      <c r="Z60" s="70">
        <f t="shared" si="52"/>
        <v>641</v>
      </c>
      <c r="AA60" s="71">
        <f t="shared" si="53"/>
        <v>2244</v>
      </c>
      <c r="AB60" s="70"/>
      <c r="AC60" s="61"/>
    </row>
    <row r="61" spans="1:29" s="62" customFormat="1" ht="11.15" customHeight="1">
      <c r="A61" s="59">
        <v>22</v>
      </c>
      <c r="B61" s="60">
        <f t="shared" si="28"/>
        <v>387</v>
      </c>
      <c r="C61" s="60">
        <f t="shared" si="29"/>
        <v>1355</v>
      </c>
      <c r="D61" s="60">
        <f t="shared" si="30"/>
        <v>405</v>
      </c>
      <c r="E61" s="60">
        <f t="shared" si="31"/>
        <v>1417</v>
      </c>
      <c r="F61" s="60">
        <f t="shared" si="32"/>
        <v>422</v>
      </c>
      <c r="G61" s="60">
        <f t="shared" si="33"/>
        <v>1478</v>
      </c>
      <c r="H61" s="60">
        <f t="shared" si="34"/>
        <v>444</v>
      </c>
      <c r="I61" s="60">
        <f t="shared" si="35"/>
        <v>1555</v>
      </c>
      <c r="J61" s="60">
        <f t="shared" si="36"/>
        <v>466</v>
      </c>
      <c r="K61" s="60">
        <f t="shared" si="37"/>
        <v>1632</v>
      </c>
      <c r="L61" s="60">
        <f t="shared" si="38"/>
        <v>488</v>
      </c>
      <c r="M61" s="60">
        <f t="shared" si="39"/>
        <v>1709</v>
      </c>
      <c r="N61" s="60">
        <f t="shared" si="40"/>
        <v>510</v>
      </c>
      <c r="O61" s="60">
        <f t="shared" si="41"/>
        <v>1786</v>
      </c>
      <c r="P61" s="60">
        <f t="shared" si="42"/>
        <v>532</v>
      </c>
      <c r="Q61" s="60">
        <f t="shared" si="43"/>
        <v>1863</v>
      </c>
      <c r="R61" s="60">
        <f t="shared" si="44"/>
        <v>560</v>
      </c>
      <c r="S61" s="60">
        <f t="shared" si="45"/>
        <v>1961</v>
      </c>
      <c r="T61" s="60">
        <f t="shared" si="46"/>
        <v>588</v>
      </c>
      <c r="U61" s="60">
        <f t="shared" si="47"/>
        <v>2058</v>
      </c>
      <c r="V61" s="60">
        <f t="shared" si="48"/>
        <v>616</v>
      </c>
      <c r="W61" s="60">
        <f t="shared" si="49"/>
        <v>2156</v>
      </c>
      <c r="X61" s="60">
        <f t="shared" si="50"/>
        <v>644</v>
      </c>
      <c r="Y61" s="60">
        <f t="shared" si="51"/>
        <v>2254</v>
      </c>
      <c r="Z61" s="70">
        <f t="shared" si="52"/>
        <v>672</v>
      </c>
      <c r="AA61" s="71">
        <f t="shared" si="53"/>
        <v>2351</v>
      </c>
      <c r="AB61" s="70"/>
      <c r="AC61" s="61"/>
    </row>
    <row r="62" spans="1:29" s="62" customFormat="1" ht="11.15" customHeight="1">
      <c r="A62" s="59">
        <v>23</v>
      </c>
      <c r="B62" s="60">
        <f t="shared" si="28"/>
        <v>405</v>
      </c>
      <c r="C62" s="60">
        <f t="shared" si="29"/>
        <v>1417</v>
      </c>
      <c r="D62" s="60">
        <f t="shared" si="30"/>
        <v>423</v>
      </c>
      <c r="E62" s="60">
        <f t="shared" si="31"/>
        <v>1481</v>
      </c>
      <c r="F62" s="60">
        <f t="shared" si="32"/>
        <v>442</v>
      </c>
      <c r="G62" s="60">
        <f t="shared" si="33"/>
        <v>1546</v>
      </c>
      <c r="H62" s="60">
        <f t="shared" si="34"/>
        <v>465</v>
      </c>
      <c r="I62" s="60">
        <f t="shared" si="35"/>
        <v>1626</v>
      </c>
      <c r="J62" s="60">
        <f t="shared" si="36"/>
        <v>488</v>
      </c>
      <c r="K62" s="60">
        <f t="shared" si="37"/>
        <v>1707</v>
      </c>
      <c r="L62" s="60">
        <f t="shared" si="38"/>
        <v>511</v>
      </c>
      <c r="M62" s="60">
        <f t="shared" si="39"/>
        <v>1787</v>
      </c>
      <c r="N62" s="60">
        <f t="shared" si="40"/>
        <v>534</v>
      </c>
      <c r="O62" s="60">
        <f t="shared" si="41"/>
        <v>1868</v>
      </c>
      <c r="P62" s="60">
        <f t="shared" si="42"/>
        <v>557</v>
      </c>
      <c r="Q62" s="60">
        <f t="shared" si="43"/>
        <v>1948</v>
      </c>
      <c r="R62" s="60">
        <f t="shared" si="44"/>
        <v>586</v>
      </c>
      <c r="S62" s="60">
        <f t="shared" si="45"/>
        <v>2050</v>
      </c>
      <c r="T62" s="60">
        <f t="shared" si="46"/>
        <v>615</v>
      </c>
      <c r="U62" s="60">
        <f t="shared" si="47"/>
        <v>2152</v>
      </c>
      <c r="V62" s="60">
        <f t="shared" si="48"/>
        <v>644</v>
      </c>
      <c r="W62" s="60">
        <f t="shared" si="49"/>
        <v>2254</v>
      </c>
      <c r="X62" s="60">
        <f t="shared" si="50"/>
        <v>673</v>
      </c>
      <c r="Y62" s="60">
        <f t="shared" si="51"/>
        <v>2356</v>
      </c>
      <c r="Z62" s="70">
        <f t="shared" si="52"/>
        <v>702</v>
      </c>
      <c r="AA62" s="71">
        <f t="shared" si="53"/>
        <v>2458</v>
      </c>
      <c r="AB62" s="70"/>
      <c r="AC62" s="61"/>
    </row>
    <row r="63" spans="1:29" s="62" customFormat="1" ht="11.15" customHeight="1">
      <c r="A63" s="59">
        <v>24</v>
      </c>
      <c r="B63" s="60">
        <f t="shared" si="28"/>
        <v>422</v>
      </c>
      <c r="C63" s="60">
        <f t="shared" si="29"/>
        <v>1478</v>
      </c>
      <c r="D63" s="60">
        <f t="shared" si="30"/>
        <v>442</v>
      </c>
      <c r="E63" s="60">
        <f t="shared" si="31"/>
        <v>1546</v>
      </c>
      <c r="F63" s="60">
        <f t="shared" si="32"/>
        <v>461</v>
      </c>
      <c r="G63" s="60">
        <f t="shared" si="33"/>
        <v>1613</v>
      </c>
      <c r="H63" s="60">
        <f t="shared" si="34"/>
        <v>485</v>
      </c>
      <c r="I63" s="60">
        <f t="shared" si="35"/>
        <v>1697</v>
      </c>
      <c r="J63" s="60">
        <f t="shared" si="36"/>
        <v>509</v>
      </c>
      <c r="K63" s="60">
        <f t="shared" si="37"/>
        <v>1781</v>
      </c>
      <c r="L63" s="60">
        <f t="shared" si="38"/>
        <v>533</v>
      </c>
      <c r="M63" s="60">
        <f t="shared" si="39"/>
        <v>1865</v>
      </c>
      <c r="N63" s="60">
        <f t="shared" si="40"/>
        <v>557</v>
      </c>
      <c r="O63" s="60">
        <f t="shared" si="41"/>
        <v>1949</v>
      </c>
      <c r="P63" s="60">
        <f t="shared" si="42"/>
        <v>581</v>
      </c>
      <c r="Q63" s="60">
        <f t="shared" si="43"/>
        <v>2033</v>
      </c>
      <c r="R63" s="60">
        <f t="shared" si="44"/>
        <v>611</v>
      </c>
      <c r="S63" s="60">
        <f t="shared" si="45"/>
        <v>2139</v>
      </c>
      <c r="T63" s="60">
        <f t="shared" si="46"/>
        <v>642</v>
      </c>
      <c r="U63" s="60">
        <f t="shared" si="47"/>
        <v>2246</v>
      </c>
      <c r="V63" s="60">
        <f t="shared" si="48"/>
        <v>672</v>
      </c>
      <c r="W63" s="60">
        <f t="shared" si="49"/>
        <v>2352</v>
      </c>
      <c r="X63" s="60">
        <f t="shared" si="50"/>
        <v>702</v>
      </c>
      <c r="Y63" s="60">
        <f t="shared" si="51"/>
        <v>2458</v>
      </c>
      <c r="Z63" s="70">
        <f t="shared" si="52"/>
        <v>733</v>
      </c>
      <c r="AA63" s="71">
        <f t="shared" si="53"/>
        <v>2565</v>
      </c>
      <c r="AB63" s="70"/>
      <c r="AC63" s="61"/>
    </row>
    <row r="64" spans="1:29" s="62" customFormat="1" ht="11.15" customHeight="1">
      <c r="A64" s="59">
        <v>25</v>
      </c>
      <c r="B64" s="60">
        <f t="shared" si="28"/>
        <v>440</v>
      </c>
      <c r="C64" s="60">
        <f t="shared" si="29"/>
        <v>1540</v>
      </c>
      <c r="D64" s="60">
        <f t="shared" si="30"/>
        <v>460</v>
      </c>
      <c r="E64" s="60">
        <f t="shared" si="31"/>
        <v>1610</v>
      </c>
      <c r="F64" s="60">
        <f t="shared" si="32"/>
        <v>480</v>
      </c>
      <c r="G64" s="60">
        <f t="shared" si="33"/>
        <v>1680</v>
      </c>
      <c r="H64" s="60">
        <f t="shared" si="34"/>
        <v>505</v>
      </c>
      <c r="I64" s="60">
        <f t="shared" si="35"/>
        <v>1768</v>
      </c>
      <c r="J64" s="60">
        <f t="shared" si="36"/>
        <v>530</v>
      </c>
      <c r="K64" s="60">
        <f t="shared" si="37"/>
        <v>1855</v>
      </c>
      <c r="L64" s="60">
        <f t="shared" si="38"/>
        <v>555</v>
      </c>
      <c r="M64" s="60">
        <f t="shared" si="39"/>
        <v>1943</v>
      </c>
      <c r="N64" s="60">
        <f t="shared" si="40"/>
        <v>580</v>
      </c>
      <c r="O64" s="60">
        <f t="shared" si="41"/>
        <v>2030</v>
      </c>
      <c r="P64" s="60">
        <f t="shared" si="42"/>
        <v>605</v>
      </c>
      <c r="Q64" s="60">
        <f t="shared" si="43"/>
        <v>2118</v>
      </c>
      <c r="R64" s="60">
        <f t="shared" si="44"/>
        <v>637</v>
      </c>
      <c r="S64" s="60">
        <f t="shared" si="45"/>
        <v>2228</v>
      </c>
      <c r="T64" s="60">
        <f t="shared" si="46"/>
        <v>668</v>
      </c>
      <c r="U64" s="60">
        <f t="shared" si="47"/>
        <v>2339</v>
      </c>
      <c r="V64" s="60">
        <f t="shared" si="48"/>
        <v>700</v>
      </c>
      <c r="W64" s="60">
        <f t="shared" si="49"/>
        <v>2450</v>
      </c>
      <c r="X64" s="60">
        <f t="shared" si="50"/>
        <v>732</v>
      </c>
      <c r="Y64" s="60">
        <f t="shared" si="51"/>
        <v>2561</v>
      </c>
      <c r="Z64" s="70">
        <f t="shared" si="52"/>
        <v>763</v>
      </c>
      <c r="AA64" s="71">
        <f t="shared" si="53"/>
        <v>2672</v>
      </c>
      <c r="AB64" s="70"/>
      <c r="AC64" s="61"/>
    </row>
    <row r="65" spans="1:29" s="62" customFormat="1" ht="11.15" customHeight="1">
      <c r="A65" s="59">
        <v>26</v>
      </c>
      <c r="B65" s="60">
        <f t="shared" si="28"/>
        <v>458</v>
      </c>
      <c r="C65" s="60">
        <f t="shared" si="29"/>
        <v>1602</v>
      </c>
      <c r="D65" s="60">
        <f t="shared" si="30"/>
        <v>478</v>
      </c>
      <c r="E65" s="60">
        <f t="shared" si="31"/>
        <v>1674</v>
      </c>
      <c r="F65" s="60">
        <f t="shared" si="32"/>
        <v>499</v>
      </c>
      <c r="G65" s="60">
        <f t="shared" si="33"/>
        <v>1747</v>
      </c>
      <c r="H65" s="60">
        <f t="shared" si="34"/>
        <v>525</v>
      </c>
      <c r="I65" s="60">
        <f t="shared" si="35"/>
        <v>1838</v>
      </c>
      <c r="J65" s="60">
        <f t="shared" si="36"/>
        <v>551</v>
      </c>
      <c r="K65" s="60">
        <f t="shared" si="37"/>
        <v>1929</v>
      </c>
      <c r="L65" s="60">
        <f t="shared" si="38"/>
        <v>577</v>
      </c>
      <c r="M65" s="60">
        <f t="shared" si="39"/>
        <v>2020</v>
      </c>
      <c r="N65" s="60">
        <f t="shared" si="40"/>
        <v>603</v>
      </c>
      <c r="O65" s="60">
        <f t="shared" si="41"/>
        <v>2111</v>
      </c>
      <c r="P65" s="60">
        <f t="shared" si="42"/>
        <v>629</v>
      </c>
      <c r="Q65" s="60">
        <f t="shared" si="43"/>
        <v>2202</v>
      </c>
      <c r="R65" s="60">
        <f t="shared" si="44"/>
        <v>662</v>
      </c>
      <c r="S65" s="60">
        <f t="shared" si="45"/>
        <v>2317</v>
      </c>
      <c r="T65" s="60">
        <f t="shared" si="46"/>
        <v>695</v>
      </c>
      <c r="U65" s="60">
        <f t="shared" si="47"/>
        <v>2433</v>
      </c>
      <c r="V65" s="60">
        <f t="shared" si="48"/>
        <v>728</v>
      </c>
      <c r="W65" s="60">
        <f t="shared" si="49"/>
        <v>2548</v>
      </c>
      <c r="X65" s="60">
        <f t="shared" si="50"/>
        <v>761</v>
      </c>
      <c r="Y65" s="60">
        <f t="shared" si="51"/>
        <v>2663</v>
      </c>
      <c r="Z65" s="70">
        <f t="shared" si="52"/>
        <v>794</v>
      </c>
      <c r="AA65" s="71">
        <f t="shared" si="53"/>
        <v>2779</v>
      </c>
      <c r="AB65" s="70"/>
      <c r="AC65" s="61"/>
    </row>
    <row r="66" spans="1:29" s="62" customFormat="1" ht="11.15" customHeight="1">
      <c r="A66" s="59">
        <v>27</v>
      </c>
      <c r="B66" s="60">
        <f t="shared" si="28"/>
        <v>475</v>
      </c>
      <c r="C66" s="60">
        <f t="shared" si="29"/>
        <v>1663</v>
      </c>
      <c r="D66" s="60">
        <f t="shared" si="30"/>
        <v>497</v>
      </c>
      <c r="E66" s="60">
        <f t="shared" si="31"/>
        <v>1739</v>
      </c>
      <c r="F66" s="60">
        <f t="shared" si="32"/>
        <v>518</v>
      </c>
      <c r="G66" s="60">
        <f t="shared" si="33"/>
        <v>1814</v>
      </c>
      <c r="H66" s="60">
        <f t="shared" si="34"/>
        <v>545</v>
      </c>
      <c r="I66" s="60">
        <f t="shared" si="35"/>
        <v>1909</v>
      </c>
      <c r="J66" s="60">
        <f t="shared" si="36"/>
        <v>572</v>
      </c>
      <c r="K66" s="60">
        <f t="shared" si="37"/>
        <v>2003</v>
      </c>
      <c r="L66" s="60">
        <f t="shared" si="38"/>
        <v>599</v>
      </c>
      <c r="M66" s="60">
        <f t="shared" si="39"/>
        <v>2098</v>
      </c>
      <c r="N66" s="60">
        <f t="shared" si="40"/>
        <v>626</v>
      </c>
      <c r="O66" s="60">
        <f t="shared" si="41"/>
        <v>2192</v>
      </c>
      <c r="P66" s="60">
        <f t="shared" si="42"/>
        <v>653</v>
      </c>
      <c r="Q66" s="60">
        <f t="shared" si="43"/>
        <v>2287</v>
      </c>
      <c r="R66" s="60">
        <f t="shared" si="44"/>
        <v>688</v>
      </c>
      <c r="S66" s="60">
        <f t="shared" si="45"/>
        <v>2407</v>
      </c>
      <c r="T66" s="60">
        <f t="shared" si="46"/>
        <v>722</v>
      </c>
      <c r="U66" s="60">
        <f t="shared" si="47"/>
        <v>2526</v>
      </c>
      <c r="V66" s="60">
        <f t="shared" si="48"/>
        <v>756</v>
      </c>
      <c r="W66" s="60">
        <f t="shared" si="49"/>
        <v>2646</v>
      </c>
      <c r="X66" s="60">
        <f t="shared" si="50"/>
        <v>790</v>
      </c>
      <c r="Y66" s="60">
        <f t="shared" si="51"/>
        <v>2766</v>
      </c>
      <c r="Z66" s="70">
        <f t="shared" si="52"/>
        <v>824</v>
      </c>
      <c r="AA66" s="71">
        <f t="shared" si="53"/>
        <v>2885</v>
      </c>
      <c r="AB66" s="70"/>
      <c r="AC66" s="61"/>
    </row>
    <row r="67" spans="1:29" s="62" customFormat="1" ht="11.15" customHeight="1">
      <c r="A67" s="59">
        <v>28</v>
      </c>
      <c r="B67" s="60">
        <f t="shared" si="28"/>
        <v>493</v>
      </c>
      <c r="C67" s="60">
        <f t="shared" si="29"/>
        <v>1725</v>
      </c>
      <c r="D67" s="60">
        <f t="shared" si="30"/>
        <v>515</v>
      </c>
      <c r="E67" s="60">
        <f t="shared" si="31"/>
        <v>1803</v>
      </c>
      <c r="F67" s="60">
        <f t="shared" si="32"/>
        <v>538</v>
      </c>
      <c r="G67" s="60">
        <f t="shared" si="33"/>
        <v>1882</v>
      </c>
      <c r="H67" s="60">
        <f t="shared" si="34"/>
        <v>566</v>
      </c>
      <c r="I67" s="60">
        <f t="shared" si="35"/>
        <v>1980</v>
      </c>
      <c r="J67" s="60">
        <f t="shared" si="36"/>
        <v>594</v>
      </c>
      <c r="K67" s="60">
        <f t="shared" si="37"/>
        <v>2078</v>
      </c>
      <c r="L67" s="60">
        <f t="shared" si="38"/>
        <v>622</v>
      </c>
      <c r="M67" s="60">
        <f t="shared" si="39"/>
        <v>2176</v>
      </c>
      <c r="N67" s="60">
        <f t="shared" si="40"/>
        <v>650</v>
      </c>
      <c r="O67" s="60">
        <f t="shared" si="41"/>
        <v>2274</v>
      </c>
      <c r="P67" s="60">
        <f t="shared" si="42"/>
        <v>678</v>
      </c>
      <c r="Q67" s="60">
        <f t="shared" si="43"/>
        <v>2372</v>
      </c>
      <c r="R67" s="60">
        <f t="shared" si="44"/>
        <v>713</v>
      </c>
      <c r="S67" s="60">
        <f t="shared" si="45"/>
        <v>2496</v>
      </c>
      <c r="T67" s="60">
        <f t="shared" si="46"/>
        <v>749</v>
      </c>
      <c r="U67" s="60">
        <f t="shared" si="47"/>
        <v>2620</v>
      </c>
      <c r="V67" s="60">
        <f t="shared" si="48"/>
        <v>784</v>
      </c>
      <c r="W67" s="60">
        <f t="shared" si="49"/>
        <v>2744</v>
      </c>
      <c r="X67" s="60">
        <f t="shared" si="50"/>
        <v>819</v>
      </c>
      <c r="Y67" s="60">
        <f t="shared" si="51"/>
        <v>2868</v>
      </c>
      <c r="Z67" s="70">
        <f t="shared" si="52"/>
        <v>855</v>
      </c>
      <c r="AA67" s="71">
        <f t="shared" si="53"/>
        <v>2992</v>
      </c>
      <c r="AB67" s="70"/>
      <c r="AC67" s="61"/>
    </row>
    <row r="68" spans="1:29" s="62" customFormat="1" ht="11.15" customHeight="1">
      <c r="A68" s="59">
        <v>29</v>
      </c>
      <c r="B68" s="60">
        <f t="shared" si="28"/>
        <v>510</v>
      </c>
      <c r="C68" s="60">
        <f t="shared" si="29"/>
        <v>1786</v>
      </c>
      <c r="D68" s="60">
        <f t="shared" si="30"/>
        <v>534</v>
      </c>
      <c r="E68" s="60">
        <f t="shared" si="31"/>
        <v>1868</v>
      </c>
      <c r="F68" s="60">
        <f t="shared" si="32"/>
        <v>557</v>
      </c>
      <c r="G68" s="60">
        <f t="shared" si="33"/>
        <v>1949</v>
      </c>
      <c r="H68" s="60">
        <f t="shared" si="34"/>
        <v>586</v>
      </c>
      <c r="I68" s="60">
        <f t="shared" si="35"/>
        <v>2050</v>
      </c>
      <c r="J68" s="60">
        <f t="shared" si="36"/>
        <v>615</v>
      </c>
      <c r="K68" s="60">
        <f t="shared" si="37"/>
        <v>2152</v>
      </c>
      <c r="L68" s="60">
        <f t="shared" si="38"/>
        <v>644</v>
      </c>
      <c r="M68" s="60">
        <f t="shared" si="39"/>
        <v>2253</v>
      </c>
      <c r="N68" s="60">
        <f t="shared" si="40"/>
        <v>673</v>
      </c>
      <c r="O68" s="60">
        <f t="shared" si="41"/>
        <v>2355</v>
      </c>
      <c r="P68" s="60">
        <f t="shared" si="42"/>
        <v>702</v>
      </c>
      <c r="Q68" s="60">
        <f t="shared" si="43"/>
        <v>2456</v>
      </c>
      <c r="R68" s="60">
        <f t="shared" si="44"/>
        <v>739</v>
      </c>
      <c r="S68" s="60">
        <f t="shared" si="45"/>
        <v>2585</v>
      </c>
      <c r="T68" s="60">
        <f t="shared" si="46"/>
        <v>775</v>
      </c>
      <c r="U68" s="60">
        <f t="shared" si="47"/>
        <v>2713</v>
      </c>
      <c r="V68" s="60">
        <f t="shared" si="48"/>
        <v>812</v>
      </c>
      <c r="W68" s="60">
        <f t="shared" si="49"/>
        <v>2842</v>
      </c>
      <c r="X68" s="60">
        <f t="shared" si="50"/>
        <v>849</v>
      </c>
      <c r="Y68" s="60">
        <f t="shared" si="51"/>
        <v>2971</v>
      </c>
      <c r="Z68" s="70">
        <f t="shared" si="52"/>
        <v>885</v>
      </c>
      <c r="AA68" s="71">
        <f t="shared" si="53"/>
        <v>3099</v>
      </c>
      <c r="AB68" s="70"/>
      <c r="AC68" s="61"/>
    </row>
    <row r="69" spans="1:29" s="62" customFormat="1" ht="11.15" customHeight="1" thickBot="1">
      <c r="A69" s="63">
        <v>30</v>
      </c>
      <c r="B69" s="64">
        <f t="shared" si="28"/>
        <v>528</v>
      </c>
      <c r="C69" s="64">
        <f t="shared" si="29"/>
        <v>1848</v>
      </c>
      <c r="D69" s="64">
        <f t="shared" si="30"/>
        <v>552</v>
      </c>
      <c r="E69" s="64">
        <f t="shared" si="31"/>
        <v>1932</v>
      </c>
      <c r="F69" s="64">
        <f t="shared" si="32"/>
        <v>576</v>
      </c>
      <c r="G69" s="64">
        <f t="shared" si="33"/>
        <v>2016</v>
      </c>
      <c r="H69" s="64">
        <f t="shared" si="34"/>
        <v>606</v>
      </c>
      <c r="I69" s="64">
        <f t="shared" si="35"/>
        <v>2121</v>
      </c>
      <c r="J69" s="64">
        <f t="shared" si="36"/>
        <v>636</v>
      </c>
      <c r="K69" s="64">
        <f t="shared" si="37"/>
        <v>2226</v>
      </c>
      <c r="L69" s="64">
        <f t="shared" si="38"/>
        <v>666</v>
      </c>
      <c r="M69" s="64">
        <f t="shared" si="39"/>
        <v>2331</v>
      </c>
      <c r="N69" s="64">
        <f t="shared" si="40"/>
        <v>696</v>
      </c>
      <c r="O69" s="64">
        <f t="shared" si="41"/>
        <v>2436</v>
      </c>
      <c r="P69" s="64">
        <f t="shared" si="42"/>
        <v>726</v>
      </c>
      <c r="Q69" s="64">
        <f t="shared" si="43"/>
        <v>2541</v>
      </c>
      <c r="R69" s="64">
        <f t="shared" si="44"/>
        <v>764</v>
      </c>
      <c r="S69" s="64">
        <f t="shared" si="45"/>
        <v>2674</v>
      </c>
      <c r="T69" s="64">
        <f t="shared" si="46"/>
        <v>802</v>
      </c>
      <c r="U69" s="64">
        <f t="shared" si="47"/>
        <v>2807</v>
      </c>
      <c r="V69" s="64">
        <f t="shared" si="48"/>
        <v>840</v>
      </c>
      <c r="W69" s="64">
        <f t="shared" si="49"/>
        <v>2940</v>
      </c>
      <c r="X69" s="64">
        <f t="shared" si="50"/>
        <v>878</v>
      </c>
      <c r="Y69" s="64">
        <f t="shared" si="51"/>
        <v>3073</v>
      </c>
      <c r="Z69" s="72">
        <f t="shared" si="52"/>
        <v>916</v>
      </c>
      <c r="AA69" s="73">
        <f t="shared" si="53"/>
        <v>3206</v>
      </c>
      <c r="AB69" s="92"/>
      <c r="AC69" s="93"/>
    </row>
    <row r="70" spans="1:29" s="76" customFormat="1" ht="12" customHeight="1">
      <c r="A70" s="74" t="s">
        <v>45</v>
      </c>
      <c r="B70" s="75"/>
      <c r="C70" s="75"/>
      <c r="D70" s="106"/>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7" t="s">
        <v>155</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9"/>
      <c r="AB71" s="79"/>
      <c r="AC71" s="79"/>
    </row>
    <row r="72" spans="1:29" s="76" customFormat="1" ht="12" customHeight="1">
      <c r="A72" s="77" t="s">
        <v>156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9"/>
      <c r="AB72" s="79"/>
      <c r="AC72" s="79"/>
    </row>
    <row r="73" spans="1:29" s="76" customFormat="1" ht="12" customHeight="1">
      <c r="A73" s="77" t="s">
        <v>39</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row>
    <row r="74" spans="1:29" s="76" customFormat="1" ht="12" customHeight="1">
      <c r="A74" s="77" t="s">
        <v>46</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B74" s="94" t="s">
        <v>157</v>
      </c>
      <c r="AC74" s="77"/>
    </row>
  </sheetData>
  <mergeCells count="53">
    <mergeCell ref="J4:K4"/>
    <mergeCell ref="AB4:AC4"/>
    <mergeCell ref="N4:O4"/>
    <mergeCell ref="L38:M38"/>
    <mergeCell ref="N38:O38"/>
    <mergeCell ref="N37:O37"/>
    <mergeCell ref="AB38:AC38"/>
    <mergeCell ref="Z37:AA37"/>
    <mergeCell ref="AB37:AC37"/>
    <mergeCell ref="P38:Q38"/>
    <mergeCell ref="P37:Q37"/>
    <mergeCell ref="R37:S37"/>
    <mergeCell ref="T37:U37"/>
    <mergeCell ref="X37:Y37"/>
    <mergeCell ref="Z38:AA38"/>
    <mergeCell ref="V37:W37"/>
    <mergeCell ref="A1:Y1"/>
    <mergeCell ref="Z1:AC1"/>
    <mergeCell ref="A2:AC2"/>
    <mergeCell ref="A3:A5"/>
    <mergeCell ref="B3:E3"/>
    <mergeCell ref="X3:Y3"/>
    <mergeCell ref="Z3:AA3"/>
    <mergeCell ref="AB3:AC3"/>
    <mergeCell ref="X4:Y4"/>
    <mergeCell ref="B4:C4"/>
    <mergeCell ref="D4:E4"/>
    <mergeCell ref="F4:G4"/>
    <mergeCell ref="H4:I4"/>
    <mergeCell ref="F3:W3"/>
    <mergeCell ref="L4:M4"/>
    <mergeCell ref="Z4:AA4"/>
    <mergeCell ref="B38:C38"/>
    <mergeCell ref="D38:E38"/>
    <mergeCell ref="F38:G38"/>
    <mergeCell ref="H38:I38"/>
    <mergeCell ref="J38:K38"/>
    <mergeCell ref="P4:Q4"/>
    <mergeCell ref="R4:S4"/>
    <mergeCell ref="T4:U4"/>
    <mergeCell ref="A36:AA36"/>
    <mergeCell ref="A37:A39"/>
    <mergeCell ref="B37:C37"/>
    <mergeCell ref="R38:S38"/>
    <mergeCell ref="T38:U38"/>
    <mergeCell ref="V38:W38"/>
    <mergeCell ref="X38:Y38"/>
    <mergeCell ref="V4:W4"/>
    <mergeCell ref="D37:E37"/>
    <mergeCell ref="F37:G37"/>
    <mergeCell ref="H37:I37"/>
    <mergeCell ref="J37:K37"/>
    <mergeCell ref="L37:M37"/>
  </mergeCells>
  <phoneticPr fontId="5" type="noConversion"/>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2060"/>
  </sheetPr>
  <dimension ref="A1:IV73"/>
  <sheetViews>
    <sheetView workbookViewId="0">
      <selection activeCell="L19" sqref="L19"/>
    </sheetView>
  </sheetViews>
  <sheetFormatPr defaultColWidth="9" defaultRowHeight="17"/>
  <cols>
    <col min="1" max="1" width="8.90625" style="107" customWidth="1"/>
    <col min="2" max="2" width="6" style="107" customWidth="1"/>
    <col min="3" max="3" width="6.81640625" style="107" customWidth="1"/>
    <col min="4" max="29" width="6" style="107" customWidth="1"/>
    <col min="30" max="30" width="3.1796875" style="107" customWidth="1"/>
    <col min="31" max="31" width="10.453125" style="107" customWidth="1"/>
    <col min="32" max="256" width="9" style="107"/>
    <col min="257" max="257" width="8.90625" style="107" customWidth="1"/>
    <col min="258" max="258" width="6" style="107" customWidth="1"/>
    <col min="259" max="259" width="6.81640625" style="107" customWidth="1"/>
    <col min="260" max="285" width="6" style="107" customWidth="1"/>
    <col min="286" max="286" width="3.1796875" style="107" customWidth="1"/>
    <col min="287" max="287" width="10.453125" style="107" customWidth="1"/>
    <col min="288" max="512" width="9" style="107"/>
    <col min="513" max="513" width="8.90625" style="107" customWidth="1"/>
    <col min="514" max="514" width="6" style="107" customWidth="1"/>
    <col min="515" max="515" width="6.81640625" style="107" customWidth="1"/>
    <col min="516" max="541" width="6" style="107" customWidth="1"/>
    <col min="542" max="542" width="3.1796875" style="107" customWidth="1"/>
    <col min="543" max="543" width="10.453125" style="107" customWidth="1"/>
    <col min="544" max="768" width="9" style="107"/>
    <col min="769" max="769" width="8.90625" style="107" customWidth="1"/>
    <col min="770" max="770" width="6" style="107" customWidth="1"/>
    <col min="771" max="771" width="6.81640625" style="107" customWidth="1"/>
    <col min="772" max="797" width="6" style="107" customWidth="1"/>
    <col min="798" max="798" width="3.1796875" style="107" customWidth="1"/>
    <col min="799" max="799" width="10.453125" style="107" customWidth="1"/>
    <col min="800" max="1024" width="9" style="107"/>
    <col min="1025" max="1025" width="8.90625" style="107" customWidth="1"/>
    <col min="1026" max="1026" width="6" style="107" customWidth="1"/>
    <col min="1027" max="1027" width="6.81640625" style="107" customWidth="1"/>
    <col min="1028" max="1053" width="6" style="107" customWidth="1"/>
    <col min="1054" max="1054" width="3.1796875" style="107" customWidth="1"/>
    <col min="1055" max="1055" width="10.453125" style="107" customWidth="1"/>
    <col min="1056" max="1280" width="9" style="107"/>
    <col min="1281" max="1281" width="8.90625" style="107" customWidth="1"/>
    <col min="1282" max="1282" width="6" style="107" customWidth="1"/>
    <col min="1283" max="1283" width="6.81640625" style="107" customWidth="1"/>
    <col min="1284" max="1309" width="6" style="107" customWidth="1"/>
    <col min="1310" max="1310" width="3.1796875" style="107" customWidth="1"/>
    <col min="1311" max="1311" width="10.453125" style="107" customWidth="1"/>
    <col min="1312" max="1536" width="9" style="107"/>
    <col min="1537" max="1537" width="8.90625" style="107" customWidth="1"/>
    <col min="1538" max="1538" width="6" style="107" customWidth="1"/>
    <col min="1539" max="1539" width="6.81640625" style="107" customWidth="1"/>
    <col min="1540" max="1565" width="6" style="107" customWidth="1"/>
    <col min="1566" max="1566" width="3.1796875" style="107" customWidth="1"/>
    <col min="1567" max="1567" width="10.453125" style="107" customWidth="1"/>
    <col min="1568" max="1792" width="9" style="107"/>
    <col min="1793" max="1793" width="8.90625" style="107" customWidth="1"/>
    <col min="1794" max="1794" width="6" style="107" customWidth="1"/>
    <col min="1795" max="1795" width="6.81640625" style="107" customWidth="1"/>
    <col min="1796" max="1821" width="6" style="107" customWidth="1"/>
    <col min="1822" max="1822" width="3.1796875" style="107" customWidth="1"/>
    <col min="1823" max="1823" width="10.453125" style="107" customWidth="1"/>
    <col min="1824" max="2048" width="9" style="107"/>
    <col min="2049" max="2049" width="8.90625" style="107" customWidth="1"/>
    <col min="2050" max="2050" width="6" style="107" customWidth="1"/>
    <col min="2051" max="2051" width="6.81640625" style="107" customWidth="1"/>
    <col min="2052" max="2077" width="6" style="107" customWidth="1"/>
    <col min="2078" max="2078" width="3.1796875" style="107" customWidth="1"/>
    <col min="2079" max="2079" width="10.453125" style="107" customWidth="1"/>
    <col min="2080" max="2304" width="9" style="107"/>
    <col min="2305" max="2305" width="8.90625" style="107" customWidth="1"/>
    <col min="2306" max="2306" width="6" style="107" customWidth="1"/>
    <col min="2307" max="2307" width="6.81640625" style="107" customWidth="1"/>
    <col min="2308" max="2333" width="6" style="107" customWidth="1"/>
    <col min="2334" max="2334" width="3.1796875" style="107" customWidth="1"/>
    <col min="2335" max="2335" width="10.453125" style="107" customWidth="1"/>
    <col min="2336" max="2560" width="9" style="107"/>
    <col min="2561" max="2561" width="8.90625" style="107" customWidth="1"/>
    <col min="2562" max="2562" width="6" style="107" customWidth="1"/>
    <col min="2563" max="2563" width="6.81640625" style="107" customWidth="1"/>
    <col min="2564" max="2589" width="6" style="107" customWidth="1"/>
    <col min="2590" max="2590" width="3.1796875" style="107" customWidth="1"/>
    <col min="2591" max="2591" width="10.453125" style="107" customWidth="1"/>
    <col min="2592" max="2816" width="9" style="107"/>
    <col min="2817" max="2817" width="8.90625" style="107" customWidth="1"/>
    <col min="2818" max="2818" width="6" style="107" customWidth="1"/>
    <col min="2819" max="2819" width="6.81640625" style="107" customWidth="1"/>
    <col min="2820" max="2845" width="6" style="107" customWidth="1"/>
    <col min="2846" max="2846" width="3.1796875" style="107" customWidth="1"/>
    <col min="2847" max="2847" width="10.453125" style="107" customWidth="1"/>
    <col min="2848" max="3072" width="9" style="107"/>
    <col min="3073" max="3073" width="8.90625" style="107" customWidth="1"/>
    <col min="3074" max="3074" width="6" style="107" customWidth="1"/>
    <col min="3075" max="3075" width="6.81640625" style="107" customWidth="1"/>
    <col min="3076" max="3101" width="6" style="107" customWidth="1"/>
    <col min="3102" max="3102" width="3.1796875" style="107" customWidth="1"/>
    <col min="3103" max="3103" width="10.453125" style="107" customWidth="1"/>
    <col min="3104" max="3328" width="9" style="107"/>
    <col min="3329" max="3329" width="8.90625" style="107" customWidth="1"/>
    <col min="3330" max="3330" width="6" style="107" customWidth="1"/>
    <col min="3331" max="3331" width="6.81640625" style="107" customWidth="1"/>
    <col min="3332" max="3357" width="6" style="107" customWidth="1"/>
    <col min="3358" max="3358" width="3.1796875" style="107" customWidth="1"/>
    <col min="3359" max="3359" width="10.453125" style="107" customWidth="1"/>
    <col min="3360" max="3584" width="9" style="107"/>
    <col min="3585" max="3585" width="8.90625" style="107" customWidth="1"/>
    <col min="3586" max="3586" width="6" style="107" customWidth="1"/>
    <col min="3587" max="3587" width="6.81640625" style="107" customWidth="1"/>
    <col min="3588" max="3613" width="6" style="107" customWidth="1"/>
    <col min="3614" max="3614" width="3.1796875" style="107" customWidth="1"/>
    <col min="3615" max="3615" width="10.453125" style="107" customWidth="1"/>
    <col min="3616" max="3840" width="9" style="107"/>
    <col min="3841" max="3841" width="8.90625" style="107" customWidth="1"/>
    <col min="3842" max="3842" width="6" style="107" customWidth="1"/>
    <col min="3843" max="3843" width="6.81640625" style="107" customWidth="1"/>
    <col min="3844" max="3869" width="6" style="107" customWidth="1"/>
    <col min="3870" max="3870" width="3.1796875" style="107" customWidth="1"/>
    <col min="3871" max="3871" width="10.453125" style="107" customWidth="1"/>
    <col min="3872" max="4096" width="9" style="107"/>
    <col min="4097" max="4097" width="8.90625" style="107" customWidth="1"/>
    <col min="4098" max="4098" width="6" style="107" customWidth="1"/>
    <col min="4099" max="4099" width="6.81640625" style="107" customWidth="1"/>
    <col min="4100" max="4125" width="6" style="107" customWidth="1"/>
    <col min="4126" max="4126" width="3.1796875" style="107" customWidth="1"/>
    <col min="4127" max="4127" width="10.453125" style="107" customWidth="1"/>
    <col min="4128" max="4352" width="9" style="107"/>
    <col min="4353" max="4353" width="8.90625" style="107" customWidth="1"/>
    <col min="4354" max="4354" width="6" style="107" customWidth="1"/>
    <col min="4355" max="4355" width="6.81640625" style="107" customWidth="1"/>
    <col min="4356" max="4381" width="6" style="107" customWidth="1"/>
    <col min="4382" max="4382" width="3.1796875" style="107" customWidth="1"/>
    <col min="4383" max="4383" width="10.453125" style="107" customWidth="1"/>
    <col min="4384" max="4608" width="9" style="107"/>
    <col min="4609" max="4609" width="8.90625" style="107" customWidth="1"/>
    <col min="4610" max="4610" width="6" style="107" customWidth="1"/>
    <col min="4611" max="4611" width="6.81640625" style="107" customWidth="1"/>
    <col min="4612" max="4637" width="6" style="107" customWidth="1"/>
    <col min="4638" max="4638" width="3.1796875" style="107" customWidth="1"/>
    <col min="4639" max="4639" width="10.453125" style="107" customWidth="1"/>
    <col min="4640" max="4864" width="9" style="107"/>
    <col min="4865" max="4865" width="8.90625" style="107" customWidth="1"/>
    <col min="4866" max="4866" width="6" style="107" customWidth="1"/>
    <col min="4867" max="4867" width="6.81640625" style="107" customWidth="1"/>
    <col min="4868" max="4893" width="6" style="107" customWidth="1"/>
    <col min="4894" max="4894" width="3.1796875" style="107" customWidth="1"/>
    <col min="4895" max="4895" width="10.453125" style="107" customWidth="1"/>
    <col min="4896" max="5120" width="9" style="107"/>
    <col min="5121" max="5121" width="8.90625" style="107" customWidth="1"/>
    <col min="5122" max="5122" width="6" style="107" customWidth="1"/>
    <col min="5123" max="5123" width="6.81640625" style="107" customWidth="1"/>
    <col min="5124" max="5149" width="6" style="107" customWidth="1"/>
    <col min="5150" max="5150" width="3.1796875" style="107" customWidth="1"/>
    <col min="5151" max="5151" width="10.453125" style="107" customWidth="1"/>
    <col min="5152" max="5376" width="9" style="107"/>
    <col min="5377" max="5377" width="8.90625" style="107" customWidth="1"/>
    <col min="5378" max="5378" width="6" style="107" customWidth="1"/>
    <col min="5379" max="5379" width="6.81640625" style="107" customWidth="1"/>
    <col min="5380" max="5405" width="6" style="107" customWidth="1"/>
    <col min="5406" max="5406" width="3.1796875" style="107" customWidth="1"/>
    <col min="5407" max="5407" width="10.453125" style="107" customWidth="1"/>
    <col min="5408" max="5632" width="9" style="107"/>
    <col min="5633" max="5633" width="8.90625" style="107" customWidth="1"/>
    <col min="5634" max="5634" width="6" style="107" customWidth="1"/>
    <col min="5635" max="5635" width="6.81640625" style="107" customWidth="1"/>
    <col min="5636" max="5661" width="6" style="107" customWidth="1"/>
    <col min="5662" max="5662" width="3.1796875" style="107" customWidth="1"/>
    <col min="5663" max="5663" width="10.453125" style="107" customWidth="1"/>
    <col min="5664" max="5888" width="9" style="107"/>
    <col min="5889" max="5889" width="8.90625" style="107" customWidth="1"/>
    <col min="5890" max="5890" width="6" style="107" customWidth="1"/>
    <col min="5891" max="5891" width="6.81640625" style="107" customWidth="1"/>
    <col min="5892" max="5917" width="6" style="107" customWidth="1"/>
    <col min="5918" max="5918" width="3.1796875" style="107" customWidth="1"/>
    <col min="5919" max="5919" width="10.453125" style="107" customWidth="1"/>
    <col min="5920" max="6144" width="9" style="107"/>
    <col min="6145" max="6145" width="8.90625" style="107" customWidth="1"/>
    <col min="6146" max="6146" width="6" style="107" customWidth="1"/>
    <col min="6147" max="6147" width="6.81640625" style="107" customWidth="1"/>
    <col min="6148" max="6173" width="6" style="107" customWidth="1"/>
    <col min="6174" max="6174" width="3.1796875" style="107" customWidth="1"/>
    <col min="6175" max="6175" width="10.453125" style="107" customWidth="1"/>
    <col min="6176" max="6400" width="9" style="107"/>
    <col min="6401" max="6401" width="8.90625" style="107" customWidth="1"/>
    <col min="6402" max="6402" width="6" style="107" customWidth="1"/>
    <col min="6403" max="6403" width="6.81640625" style="107" customWidth="1"/>
    <col min="6404" max="6429" width="6" style="107" customWidth="1"/>
    <col min="6430" max="6430" width="3.1796875" style="107" customWidth="1"/>
    <col min="6431" max="6431" width="10.453125" style="107" customWidth="1"/>
    <col min="6432" max="6656" width="9" style="107"/>
    <col min="6657" max="6657" width="8.90625" style="107" customWidth="1"/>
    <col min="6658" max="6658" width="6" style="107" customWidth="1"/>
    <col min="6659" max="6659" width="6.81640625" style="107" customWidth="1"/>
    <col min="6660" max="6685" width="6" style="107" customWidth="1"/>
    <col min="6686" max="6686" width="3.1796875" style="107" customWidth="1"/>
    <col min="6687" max="6687" width="10.453125" style="107" customWidth="1"/>
    <col min="6688" max="6912" width="9" style="107"/>
    <col min="6913" max="6913" width="8.90625" style="107" customWidth="1"/>
    <col min="6914" max="6914" width="6" style="107" customWidth="1"/>
    <col min="6915" max="6915" width="6.81640625" style="107" customWidth="1"/>
    <col min="6916" max="6941" width="6" style="107" customWidth="1"/>
    <col min="6942" max="6942" width="3.1796875" style="107" customWidth="1"/>
    <col min="6943" max="6943" width="10.453125" style="107" customWidth="1"/>
    <col min="6944" max="7168" width="9" style="107"/>
    <col min="7169" max="7169" width="8.90625" style="107" customWidth="1"/>
    <col min="7170" max="7170" width="6" style="107" customWidth="1"/>
    <col min="7171" max="7171" width="6.81640625" style="107" customWidth="1"/>
    <col min="7172" max="7197" width="6" style="107" customWidth="1"/>
    <col min="7198" max="7198" width="3.1796875" style="107" customWidth="1"/>
    <col min="7199" max="7199" width="10.453125" style="107" customWidth="1"/>
    <col min="7200" max="7424" width="9" style="107"/>
    <col min="7425" max="7425" width="8.90625" style="107" customWidth="1"/>
    <col min="7426" max="7426" width="6" style="107" customWidth="1"/>
    <col min="7427" max="7427" width="6.81640625" style="107" customWidth="1"/>
    <col min="7428" max="7453" width="6" style="107" customWidth="1"/>
    <col min="7454" max="7454" width="3.1796875" style="107" customWidth="1"/>
    <col min="7455" max="7455" width="10.453125" style="107" customWidth="1"/>
    <col min="7456" max="7680" width="9" style="107"/>
    <col min="7681" max="7681" width="8.90625" style="107" customWidth="1"/>
    <col min="7682" max="7682" width="6" style="107" customWidth="1"/>
    <col min="7683" max="7683" width="6.81640625" style="107" customWidth="1"/>
    <col min="7684" max="7709" width="6" style="107" customWidth="1"/>
    <col min="7710" max="7710" width="3.1796875" style="107" customWidth="1"/>
    <col min="7711" max="7711" width="10.453125" style="107" customWidth="1"/>
    <col min="7712" max="7936" width="9" style="107"/>
    <col min="7937" max="7937" width="8.90625" style="107" customWidth="1"/>
    <col min="7938" max="7938" width="6" style="107" customWidth="1"/>
    <col min="7939" max="7939" width="6.81640625" style="107" customWidth="1"/>
    <col min="7940" max="7965" width="6" style="107" customWidth="1"/>
    <col min="7966" max="7966" width="3.1796875" style="107" customWidth="1"/>
    <col min="7967" max="7967" width="10.453125" style="107" customWidth="1"/>
    <col min="7968" max="8192" width="9" style="107"/>
    <col min="8193" max="8193" width="8.90625" style="107" customWidth="1"/>
    <col min="8194" max="8194" width="6" style="107" customWidth="1"/>
    <col min="8195" max="8195" width="6.81640625" style="107" customWidth="1"/>
    <col min="8196" max="8221" width="6" style="107" customWidth="1"/>
    <col min="8222" max="8222" width="3.1796875" style="107" customWidth="1"/>
    <col min="8223" max="8223" width="10.453125" style="107" customWidth="1"/>
    <col min="8224" max="8448" width="9" style="107"/>
    <col min="8449" max="8449" width="8.90625" style="107" customWidth="1"/>
    <col min="8450" max="8450" width="6" style="107" customWidth="1"/>
    <col min="8451" max="8451" width="6.81640625" style="107" customWidth="1"/>
    <col min="8452" max="8477" width="6" style="107" customWidth="1"/>
    <col min="8478" max="8478" width="3.1796875" style="107" customWidth="1"/>
    <col min="8479" max="8479" width="10.453125" style="107" customWidth="1"/>
    <col min="8480" max="8704" width="9" style="107"/>
    <col min="8705" max="8705" width="8.90625" style="107" customWidth="1"/>
    <col min="8706" max="8706" width="6" style="107" customWidth="1"/>
    <col min="8707" max="8707" width="6.81640625" style="107" customWidth="1"/>
    <col min="8708" max="8733" width="6" style="107" customWidth="1"/>
    <col min="8734" max="8734" width="3.1796875" style="107" customWidth="1"/>
    <col min="8735" max="8735" width="10.453125" style="107" customWidth="1"/>
    <col min="8736" max="8960" width="9" style="107"/>
    <col min="8961" max="8961" width="8.90625" style="107" customWidth="1"/>
    <col min="8962" max="8962" width="6" style="107" customWidth="1"/>
    <col min="8963" max="8963" width="6.81640625" style="107" customWidth="1"/>
    <col min="8964" max="8989" width="6" style="107" customWidth="1"/>
    <col min="8990" max="8990" width="3.1796875" style="107" customWidth="1"/>
    <col min="8991" max="8991" width="10.453125" style="107" customWidth="1"/>
    <col min="8992" max="9216" width="9" style="107"/>
    <col min="9217" max="9217" width="8.90625" style="107" customWidth="1"/>
    <col min="9218" max="9218" width="6" style="107" customWidth="1"/>
    <col min="9219" max="9219" width="6.81640625" style="107" customWidth="1"/>
    <col min="9220" max="9245" width="6" style="107" customWidth="1"/>
    <col min="9246" max="9246" width="3.1796875" style="107" customWidth="1"/>
    <col min="9247" max="9247" width="10.453125" style="107" customWidth="1"/>
    <col min="9248" max="9472" width="9" style="107"/>
    <col min="9473" max="9473" width="8.90625" style="107" customWidth="1"/>
    <col min="9474" max="9474" width="6" style="107" customWidth="1"/>
    <col min="9475" max="9475" width="6.81640625" style="107" customWidth="1"/>
    <col min="9476" max="9501" width="6" style="107" customWidth="1"/>
    <col min="9502" max="9502" width="3.1796875" style="107" customWidth="1"/>
    <col min="9503" max="9503" width="10.453125" style="107" customWidth="1"/>
    <col min="9504" max="9728" width="9" style="107"/>
    <col min="9729" max="9729" width="8.90625" style="107" customWidth="1"/>
    <col min="9730" max="9730" width="6" style="107" customWidth="1"/>
    <col min="9731" max="9731" width="6.81640625" style="107" customWidth="1"/>
    <col min="9732" max="9757" width="6" style="107" customWidth="1"/>
    <col min="9758" max="9758" width="3.1796875" style="107" customWidth="1"/>
    <col min="9759" max="9759" width="10.453125" style="107" customWidth="1"/>
    <col min="9760" max="9984" width="9" style="107"/>
    <col min="9985" max="9985" width="8.90625" style="107" customWidth="1"/>
    <col min="9986" max="9986" width="6" style="107" customWidth="1"/>
    <col min="9987" max="9987" width="6.81640625" style="107" customWidth="1"/>
    <col min="9988" max="10013" width="6" style="107" customWidth="1"/>
    <col min="10014" max="10014" width="3.1796875" style="107" customWidth="1"/>
    <col min="10015" max="10015" width="10.453125" style="107" customWidth="1"/>
    <col min="10016" max="10240" width="9" style="107"/>
    <col min="10241" max="10241" width="8.90625" style="107" customWidth="1"/>
    <col min="10242" max="10242" width="6" style="107" customWidth="1"/>
    <col min="10243" max="10243" width="6.81640625" style="107" customWidth="1"/>
    <col min="10244" max="10269" width="6" style="107" customWidth="1"/>
    <col min="10270" max="10270" width="3.1796875" style="107" customWidth="1"/>
    <col min="10271" max="10271" width="10.453125" style="107" customWidth="1"/>
    <col min="10272" max="10496" width="9" style="107"/>
    <col min="10497" max="10497" width="8.90625" style="107" customWidth="1"/>
    <col min="10498" max="10498" width="6" style="107" customWidth="1"/>
    <col min="10499" max="10499" width="6.81640625" style="107" customWidth="1"/>
    <col min="10500" max="10525" width="6" style="107" customWidth="1"/>
    <col min="10526" max="10526" width="3.1796875" style="107" customWidth="1"/>
    <col min="10527" max="10527" width="10.453125" style="107" customWidth="1"/>
    <col min="10528" max="10752" width="9" style="107"/>
    <col min="10753" max="10753" width="8.90625" style="107" customWidth="1"/>
    <col min="10754" max="10754" width="6" style="107" customWidth="1"/>
    <col min="10755" max="10755" width="6.81640625" style="107" customWidth="1"/>
    <col min="10756" max="10781" width="6" style="107" customWidth="1"/>
    <col min="10782" max="10782" width="3.1796875" style="107" customWidth="1"/>
    <col min="10783" max="10783" width="10.453125" style="107" customWidth="1"/>
    <col min="10784" max="11008" width="9" style="107"/>
    <col min="11009" max="11009" width="8.90625" style="107" customWidth="1"/>
    <col min="11010" max="11010" width="6" style="107" customWidth="1"/>
    <col min="11011" max="11011" width="6.81640625" style="107" customWidth="1"/>
    <col min="11012" max="11037" width="6" style="107" customWidth="1"/>
    <col min="11038" max="11038" width="3.1796875" style="107" customWidth="1"/>
    <col min="11039" max="11039" width="10.453125" style="107" customWidth="1"/>
    <col min="11040" max="11264" width="9" style="107"/>
    <col min="11265" max="11265" width="8.90625" style="107" customWidth="1"/>
    <col min="11266" max="11266" width="6" style="107" customWidth="1"/>
    <col min="11267" max="11267" width="6.81640625" style="107" customWidth="1"/>
    <col min="11268" max="11293" width="6" style="107" customWidth="1"/>
    <col min="11294" max="11294" width="3.1796875" style="107" customWidth="1"/>
    <col min="11295" max="11295" width="10.453125" style="107" customWidth="1"/>
    <col min="11296" max="11520" width="9" style="107"/>
    <col min="11521" max="11521" width="8.90625" style="107" customWidth="1"/>
    <col min="11522" max="11522" width="6" style="107" customWidth="1"/>
    <col min="11523" max="11523" width="6.81640625" style="107" customWidth="1"/>
    <col min="11524" max="11549" width="6" style="107" customWidth="1"/>
    <col min="11550" max="11550" width="3.1796875" style="107" customWidth="1"/>
    <col min="11551" max="11551" width="10.453125" style="107" customWidth="1"/>
    <col min="11552" max="11776" width="9" style="107"/>
    <col min="11777" max="11777" width="8.90625" style="107" customWidth="1"/>
    <col min="11778" max="11778" width="6" style="107" customWidth="1"/>
    <col min="11779" max="11779" width="6.81640625" style="107" customWidth="1"/>
    <col min="11780" max="11805" width="6" style="107" customWidth="1"/>
    <col min="11806" max="11806" width="3.1796875" style="107" customWidth="1"/>
    <col min="11807" max="11807" width="10.453125" style="107" customWidth="1"/>
    <col min="11808" max="12032" width="9" style="107"/>
    <col min="12033" max="12033" width="8.90625" style="107" customWidth="1"/>
    <col min="12034" max="12034" width="6" style="107" customWidth="1"/>
    <col min="12035" max="12035" width="6.81640625" style="107" customWidth="1"/>
    <col min="12036" max="12061" width="6" style="107" customWidth="1"/>
    <col min="12062" max="12062" width="3.1796875" style="107" customWidth="1"/>
    <col min="12063" max="12063" width="10.453125" style="107" customWidth="1"/>
    <col min="12064" max="12288" width="9" style="107"/>
    <col min="12289" max="12289" width="8.90625" style="107" customWidth="1"/>
    <col min="12290" max="12290" width="6" style="107" customWidth="1"/>
    <col min="12291" max="12291" width="6.81640625" style="107" customWidth="1"/>
    <col min="12292" max="12317" width="6" style="107" customWidth="1"/>
    <col min="12318" max="12318" width="3.1796875" style="107" customWidth="1"/>
    <col min="12319" max="12319" width="10.453125" style="107" customWidth="1"/>
    <col min="12320" max="12544" width="9" style="107"/>
    <col min="12545" max="12545" width="8.90625" style="107" customWidth="1"/>
    <col min="12546" max="12546" width="6" style="107" customWidth="1"/>
    <col min="12547" max="12547" width="6.81640625" style="107" customWidth="1"/>
    <col min="12548" max="12573" width="6" style="107" customWidth="1"/>
    <col min="12574" max="12574" width="3.1796875" style="107" customWidth="1"/>
    <col min="12575" max="12575" width="10.453125" style="107" customWidth="1"/>
    <col min="12576" max="12800" width="9" style="107"/>
    <col min="12801" max="12801" width="8.90625" style="107" customWidth="1"/>
    <col min="12802" max="12802" width="6" style="107" customWidth="1"/>
    <col min="12803" max="12803" width="6.81640625" style="107" customWidth="1"/>
    <col min="12804" max="12829" width="6" style="107" customWidth="1"/>
    <col min="12830" max="12830" width="3.1796875" style="107" customWidth="1"/>
    <col min="12831" max="12831" width="10.453125" style="107" customWidth="1"/>
    <col min="12832" max="13056" width="9" style="107"/>
    <col min="13057" max="13057" width="8.90625" style="107" customWidth="1"/>
    <col min="13058" max="13058" width="6" style="107" customWidth="1"/>
    <col min="13059" max="13059" width="6.81640625" style="107" customWidth="1"/>
    <col min="13060" max="13085" width="6" style="107" customWidth="1"/>
    <col min="13086" max="13086" width="3.1796875" style="107" customWidth="1"/>
    <col min="13087" max="13087" width="10.453125" style="107" customWidth="1"/>
    <col min="13088" max="13312" width="9" style="107"/>
    <col min="13313" max="13313" width="8.90625" style="107" customWidth="1"/>
    <col min="13314" max="13314" width="6" style="107" customWidth="1"/>
    <col min="13315" max="13315" width="6.81640625" style="107" customWidth="1"/>
    <col min="13316" max="13341" width="6" style="107" customWidth="1"/>
    <col min="13342" max="13342" width="3.1796875" style="107" customWidth="1"/>
    <col min="13343" max="13343" width="10.453125" style="107" customWidth="1"/>
    <col min="13344" max="13568" width="9" style="107"/>
    <col min="13569" max="13569" width="8.90625" style="107" customWidth="1"/>
    <col min="13570" max="13570" width="6" style="107" customWidth="1"/>
    <col min="13571" max="13571" width="6.81640625" style="107" customWidth="1"/>
    <col min="13572" max="13597" width="6" style="107" customWidth="1"/>
    <col min="13598" max="13598" width="3.1796875" style="107" customWidth="1"/>
    <col min="13599" max="13599" width="10.453125" style="107" customWidth="1"/>
    <col min="13600" max="13824" width="9" style="107"/>
    <col min="13825" max="13825" width="8.90625" style="107" customWidth="1"/>
    <col min="13826" max="13826" width="6" style="107" customWidth="1"/>
    <col min="13827" max="13827" width="6.81640625" style="107" customWidth="1"/>
    <col min="13828" max="13853" width="6" style="107" customWidth="1"/>
    <col min="13854" max="13854" width="3.1796875" style="107" customWidth="1"/>
    <col min="13855" max="13855" width="10.453125" style="107" customWidth="1"/>
    <col min="13856" max="14080" width="9" style="107"/>
    <col min="14081" max="14081" width="8.90625" style="107" customWidth="1"/>
    <col min="14082" max="14082" width="6" style="107" customWidth="1"/>
    <col min="14083" max="14083" width="6.81640625" style="107" customWidth="1"/>
    <col min="14084" max="14109" width="6" style="107" customWidth="1"/>
    <col min="14110" max="14110" width="3.1796875" style="107" customWidth="1"/>
    <col min="14111" max="14111" width="10.453125" style="107" customWidth="1"/>
    <col min="14112" max="14336" width="9" style="107"/>
    <col min="14337" max="14337" width="8.90625" style="107" customWidth="1"/>
    <col min="14338" max="14338" width="6" style="107" customWidth="1"/>
    <col min="14339" max="14339" width="6.81640625" style="107" customWidth="1"/>
    <col min="14340" max="14365" width="6" style="107" customWidth="1"/>
    <col min="14366" max="14366" width="3.1796875" style="107" customWidth="1"/>
    <col min="14367" max="14367" width="10.453125" style="107" customWidth="1"/>
    <col min="14368" max="14592" width="9" style="107"/>
    <col min="14593" max="14593" width="8.90625" style="107" customWidth="1"/>
    <col min="14594" max="14594" width="6" style="107" customWidth="1"/>
    <col min="14595" max="14595" width="6.81640625" style="107" customWidth="1"/>
    <col min="14596" max="14621" width="6" style="107" customWidth="1"/>
    <col min="14622" max="14622" width="3.1796875" style="107" customWidth="1"/>
    <col min="14623" max="14623" width="10.453125" style="107" customWidth="1"/>
    <col min="14624" max="14848" width="9" style="107"/>
    <col min="14849" max="14849" width="8.90625" style="107" customWidth="1"/>
    <col min="14850" max="14850" width="6" style="107" customWidth="1"/>
    <col min="14851" max="14851" width="6.81640625" style="107" customWidth="1"/>
    <col min="14852" max="14877" width="6" style="107" customWidth="1"/>
    <col min="14878" max="14878" width="3.1796875" style="107" customWidth="1"/>
    <col min="14879" max="14879" width="10.453125" style="107" customWidth="1"/>
    <col min="14880" max="15104" width="9" style="107"/>
    <col min="15105" max="15105" width="8.90625" style="107" customWidth="1"/>
    <col min="15106" max="15106" width="6" style="107" customWidth="1"/>
    <col min="15107" max="15107" width="6.81640625" style="107" customWidth="1"/>
    <col min="15108" max="15133" width="6" style="107" customWidth="1"/>
    <col min="15134" max="15134" width="3.1796875" style="107" customWidth="1"/>
    <col min="15135" max="15135" width="10.453125" style="107" customWidth="1"/>
    <col min="15136" max="15360" width="9" style="107"/>
    <col min="15361" max="15361" width="8.90625" style="107" customWidth="1"/>
    <col min="15362" max="15362" width="6" style="107" customWidth="1"/>
    <col min="15363" max="15363" width="6.81640625" style="107" customWidth="1"/>
    <col min="15364" max="15389" width="6" style="107" customWidth="1"/>
    <col min="15390" max="15390" width="3.1796875" style="107" customWidth="1"/>
    <col min="15391" max="15391" width="10.453125" style="107" customWidth="1"/>
    <col min="15392" max="15616" width="9" style="107"/>
    <col min="15617" max="15617" width="8.90625" style="107" customWidth="1"/>
    <col min="15618" max="15618" width="6" style="107" customWidth="1"/>
    <col min="15619" max="15619" width="6.81640625" style="107" customWidth="1"/>
    <col min="15620" max="15645" width="6" style="107" customWidth="1"/>
    <col min="15646" max="15646" width="3.1796875" style="107" customWidth="1"/>
    <col min="15647" max="15647" width="10.453125" style="107" customWidth="1"/>
    <col min="15648" max="15872" width="9" style="107"/>
    <col min="15873" max="15873" width="8.90625" style="107" customWidth="1"/>
    <col min="15874" max="15874" width="6" style="107" customWidth="1"/>
    <col min="15875" max="15875" width="6.81640625" style="107" customWidth="1"/>
    <col min="15876" max="15901" width="6" style="107" customWidth="1"/>
    <col min="15902" max="15902" width="3.1796875" style="107" customWidth="1"/>
    <col min="15903" max="15903" width="10.453125" style="107" customWidth="1"/>
    <col min="15904" max="16128" width="9" style="107"/>
    <col min="16129" max="16129" width="8.90625" style="107" customWidth="1"/>
    <col min="16130" max="16130" width="6" style="107" customWidth="1"/>
    <col min="16131" max="16131" width="6.81640625" style="107" customWidth="1"/>
    <col min="16132" max="16157" width="6" style="107" customWidth="1"/>
    <col min="16158" max="16158" width="3.1796875" style="107" customWidth="1"/>
    <col min="16159" max="16159" width="10.453125" style="107" customWidth="1"/>
    <col min="16160" max="16384" width="9" style="107"/>
  </cols>
  <sheetData>
    <row r="1" spans="1:31" ht="26.25" customHeight="1" thickBot="1">
      <c r="A1" s="564" t="s">
        <v>158</v>
      </c>
      <c r="B1" s="565"/>
      <c r="C1" s="565"/>
      <c r="D1" s="565"/>
      <c r="E1" s="565"/>
      <c r="F1" s="565"/>
      <c r="G1" s="565"/>
      <c r="H1" s="565"/>
      <c r="I1" s="565"/>
      <c r="J1" s="565"/>
      <c r="K1" s="565"/>
      <c r="L1" s="565"/>
      <c r="M1" s="565"/>
      <c r="N1" s="565"/>
      <c r="O1" s="565"/>
      <c r="P1" s="565"/>
      <c r="Q1" s="565"/>
      <c r="R1" s="565"/>
      <c r="S1" s="565"/>
      <c r="T1" s="565"/>
      <c r="U1" s="565"/>
      <c r="V1" s="565"/>
      <c r="W1" s="565"/>
      <c r="X1" s="565"/>
      <c r="Y1" s="565"/>
      <c r="Z1" s="566"/>
      <c r="AA1" s="567" t="s">
        <v>41</v>
      </c>
      <c r="AB1" s="567"/>
      <c r="AC1" s="567"/>
    </row>
    <row r="2" spans="1:31" ht="12" customHeight="1">
      <c r="A2" s="556"/>
      <c r="B2" s="568" t="s">
        <v>132</v>
      </c>
      <c r="C2" s="569"/>
      <c r="D2" s="569"/>
      <c r="E2" s="569"/>
      <c r="F2" s="569"/>
      <c r="G2" s="569"/>
      <c r="H2" s="569"/>
      <c r="I2" s="569"/>
      <c r="J2" s="569"/>
      <c r="K2" s="569"/>
      <c r="L2" s="569"/>
      <c r="M2" s="569"/>
      <c r="N2" s="569"/>
      <c r="O2" s="569"/>
      <c r="P2" s="569"/>
      <c r="Q2" s="569"/>
      <c r="R2" s="569"/>
      <c r="S2" s="569"/>
      <c r="T2" s="569"/>
      <c r="U2" s="569"/>
      <c r="V2" s="569"/>
      <c r="W2" s="570"/>
      <c r="X2" s="560" t="s">
        <v>159</v>
      </c>
      <c r="Y2" s="560"/>
      <c r="Z2" s="560" t="s">
        <v>160</v>
      </c>
      <c r="AA2" s="560"/>
      <c r="AB2" s="560" t="s">
        <v>161</v>
      </c>
      <c r="AC2" s="561"/>
      <c r="AE2" s="108" t="s">
        <v>30</v>
      </c>
    </row>
    <row r="3" spans="1:31" ht="12" customHeight="1">
      <c r="A3" s="557"/>
      <c r="B3" s="553">
        <v>11100</v>
      </c>
      <c r="C3" s="553"/>
      <c r="D3" s="553">
        <v>12540</v>
      </c>
      <c r="E3" s="553"/>
      <c r="F3" s="553">
        <v>13500</v>
      </c>
      <c r="G3" s="553"/>
      <c r="H3" s="553">
        <v>15840</v>
      </c>
      <c r="I3" s="553"/>
      <c r="J3" s="554">
        <v>16500</v>
      </c>
      <c r="K3" s="555"/>
      <c r="L3" s="553">
        <v>17280</v>
      </c>
      <c r="M3" s="553"/>
      <c r="N3" s="553">
        <v>17880</v>
      </c>
      <c r="O3" s="553"/>
      <c r="P3" s="553">
        <v>19047</v>
      </c>
      <c r="Q3" s="553"/>
      <c r="R3" s="553">
        <v>20008</v>
      </c>
      <c r="S3" s="553"/>
      <c r="T3" s="553">
        <v>21009</v>
      </c>
      <c r="U3" s="553"/>
      <c r="V3" s="553">
        <v>22000</v>
      </c>
      <c r="W3" s="553"/>
      <c r="X3" s="553">
        <v>23100</v>
      </c>
      <c r="Y3" s="553"/>
      <c r="Z3" s="554">
        <v>24000</v>
      </c>
      <c r="AA3" s="555"/>
      <c r="AB3" s="554">
        <v>25200</v>
      </c>
      <c r="AC3" s="571"/>
      <c r="AE3" s="109">
        <v>0.01</v>
      </c>
    </row>
    <row r="4" spans="1:31" ht="12" customHeight="1">
      <c r="A4" s="558"/>
      <c r="B4" s="110" t="s">
        <v>28</v>
      </c>
      <c r="C4" s="110" t="s">
        <v>29</v>
      </c>
      <c r="D4" s="110" t="s">
        <v>28</v>
      </c>
      <c r="E4" s="110" t="s">
        <v>29</v>
      </c>
      <c r="F4" s="110" t="s">
        <v>28</v>
      </c>
      <c r="G4" s="110" t="s">
        <v>29</v>
      </c>
      <c r="H4" s="110" t="s">
        <v>28</v>
      </c>
      <c r="I4" s="110" t="s">
        <v>29</v>
      </c>
      <c r="J4" s="110" t="s">
        <v>28</v>
      </c>
      <c r="K4" s="110" t="s">
        <v>29</v>
      </c>
      <c r="L4" s="110" t="s">
        <v>28</v>
      </c>
      <c r="M4" s="110" t="s">
        <v>29</v>
      </c>
      <c r="N4" s="110" t="s">
        <v>28</v>
      </c>
      <c r="O4" s="110" t="s">
        <v>29</v>
      </c>
      <c r="P4" s="110" t="s">
        <v>28</v>
      </c>
      <c r="Q4" s="110" t="s">
        <v>29</v>
      </c>
      <c r="R4" s="110" t="s">
        <v>28</v>
      </c>
      <c r="S4" s="110" t="s">
        <v>29</v>
      </c>
      <c r="T4" s="110" t="s">
        <v>28</v>
      </c>
      <c r="U4" s="110" t="s">
        <v>29</v>
      </c>
      <c r="V4" s="110" t="s">
        <v>28</v>
      </c>
      <c r="W4" s="110" t="s">
        <v>29</v>
      </c>
      <c r="X4" s="110" t="s">
        <v>28</v>
      </c>
      <c r="Y4" s="110" t="s">
        <v>29</v>
      </c>
      <c r="Z4" s="110" t="s">
        <v>28</v>
      </c>
      <c r="AA4" s="110" t="s">
        <v>29</v>
      </c>
      <c r="AB4" s="110" t="s">
        <v>28</v>
      </c>
      <c r="AC4" s="111" t="s">
        <v>29</v>
      </c>
    </row>
    <row r="5" spans="1:31" s="115" customFormat="1" ht="10" customHeight="1">
      <c r="A5" s="112">
        <v>1</v>
      </c>
      <c r="B5" s="113">
        <f t="shared" ref="B5:B34" si="0">ROUND($B$3*$A5/30*$AE$3*20/100,0)</f>
        <v>1</v>
      </c>
      <c r="C5" s="113">
        <f t="shared" ref="C5:C34" si="1">ROUND($B$3*$A5/30*$AE$3*70/100,0)</f>
        <v>3</v>
      </c>
      <c r="D5" s="113">
        <f t="shared" ref="D5:D34" si="2">ROUND($D$3*$A5/30*$AE$3*20/100,0)</f>
        <v>1</v>
      </c>
      <c r="E5" s="113">
        <f t="shared" ref="E5:E34" si="3">ROUND($D$3*$A5/30*$AE$3*70/100,0)</f>
        <v>3</v>
      </c>
      <c r="F5" s="113">
        <f t="shared" ref="F5:F34" si="4">ROUND($F$3*$A5/30*$AE$3*20/100,0)</f>
        <v>1</v>
      </c>
      <c r="G5" s="113">
        <f t="shared" ref="G5:G34" si="5">ROUND($F$3*$A5/30*$AE$3*70/100,0)</f>
        <v>3</v>
      </c>
      <c r="H5" s="113">
        <f t="shared" ref="H5:H34" si="6">ROUND($H$3*$A5/30*$AE$3*20/100,0)</f>
        <v>1</v>
      </c>
      <c r="I5" s="113">
        <f t="shared" ref="I5:I34" si="7">ROUND($H$3*$A5/30*$AE$3*70/100,0)</f>
        <v>4</v>
      </c>
      <c r="J5" s="113">
        <f t="shared" ref="J5:J34" si="8">ROUND($J$3*$A5/30*$AE$3*20/100,0)</f>
        <v>1</v>
      </c>
      <c r="K5" s="113">
        <f t="shared" ref="K5:K34" si="9">ROUND($J$3*$A5/30*$AE$3*70/100,0)</f>
        <v>4</v>
      </c>
      <c r="L5" s="113">
        <f t="shared" ref="L5:L34" si="10">ROUND($L$3*$A5/30*$AE$3*20/100,0)</f>
        <v>1</v>
      </c>
      <c r="M5" s="113">
        <f t="shared" ref="M5:M34" si="11">ROUND($L$3*$A5/30*$AE$3*70/100,0)</f>
        <v>4</v>
      </c>
      <c r="N5" s="113">
        <f t="shared" ref="N5:N34" si="12">ROUND($N$3*$A5/30*$AE$3*20/100,0)</f>
        <v>1</v>
      </c>
      <c r="O5" s="113">
        <f t="shared" ref="O5:O34" si="13">ROUND($N$3*$A5/30*$AE$3*70/100,0)</f>
        <v>4</v>
      </c>
      <c r="P5" s="113">
        <f t="shared" ref="P5:P34" si="14">ROUND($P$3*$A5/30*$AE$3*20/100,0)</f>
        <v>1</v>
      </c>
      <c r="Q5" s="113">
        <f t="shared" ref="Q5:Q34" si="15">ROUND($P$3*$A5/30*$AE$3*70/100,0)</f>
        <v>4</v>
      </c>
      <c r="R5" s="113">
        <f t="shared" ref="R5:R34" si="16">ROUND($R$3*$A5/30*$AE$3*20/100,0)</f>
        <v>1</v>
      </c>
      <c r="S5" s="113">
        <f t="shared" ref="S5:S34" si="17">ROUND($R$3*$A5/30*$AE$3*70/100,0)</f>
        <v>5</v>
      </c>
      <c r="T5" s="113">
        <f t="shared" ref="T5:T34" si="18">ROUND($T$3*$A5/30*$AE$3*20/100,0)</f>
        <v>1</v>
      </c>
      <c r="U5" s="113">
        <f t="shared" ref="U5:U34" si="19">ROUND($T$3*$A5/30*$AE$3*70/100,0)</f>
        <v>5</v>
      </c>
      <c r="V5" s="113">
        <f t="shared" ref="V5:V34" si="20">ROUND($V$3*$A5/30*$AE$3*20/100,0)</f>
        <v>1</v>
      </c>
      <c r="W5" s="113">
        <f t="shared" ref="W5:W34" si="21">ROUND($V$3*$A5/30*$AE$3*70/100,0)</f>
        <v>5</v>
      </c>
      <c r="X5" s="113">
        <f t="shared" ref="X5:X34" si="22">ROUND($X$3*$A5/30*$AE$3*20/100,0)</f>
        <v>2</v>
      </c>
      <c r="Y5" s="113">
        <f t="shared" ref="Y5:Y34" si="23">ROUND($X$3*$A5/30*$AE$3*70/100,0)</f>
        <v>5</v>
      </c>
      <c r="Z5" s="113">
        <f t="shared" ref="Z5:Z34" si="24">ROUND($Z$3*$A5/30*$AE$3*20/100,0)</f>
        <v>2</v>
      </c>
      <c r="AA5" s="113">
        <f t="shared" ref="AA5:AA34" si="25">ROUND($Z$3*$A5/30*$AE$3*70/100,0)</f>
        <v>6</v>
      </c>
      <c r="AB5" s="113">
        <f t="shared" ref="AB5:AB34" si="26">ROUND($AB$3*$A5/30*$AE$3*20/100,0)</f>
        <v>2</v>
      </c>
      <c r="AC5" s="114">
        <f t="shared" ref="AC5:AC34" si="27">ROUND($AB$3*$A5/30*$AE$3*70/100,0)</f>
        <v>6</v>
      </c>
    </row>
    <row r="6" spans="1:31" s="115" customFormat="1" ht="10" customHeight="1">
      <c r="A6" s="112">
        <v>2</v>
      </c>
      <c r="B6" s="113">
        <f t="shared" si="0"/>
        <v>1</v>
      </c>
      <c r="C6" s="113">
        <f t="shared" si="1"/>
        <v>5</v>
      </c>
      <c r="D6" s="113">
        <f t="shared" si="2"/>
        <v>2</v>
      </c>
      <c r="E6" s="113">
        <f t="shared" si="3"/>
        <v>6</v>
      </c>
      <c r="F6" s="113">
        <f t="shared" si="4"/>
        <v>2</v>
      </c>
      <c r="G6" s="113">
        <f t="shared" si="5"/>
        <v>6</v>
      </c>
      <c r="H6" s="113">
        <f t="shared" si="6"/>
        <v>2</v>
      </c>
      <c r="I6" s="113">
        <f t="shared" si="7"/>
        <v>7</v>
      </c>
      <c r="J6" s="113">
        <f t="shared" si="8"/>
        <v>2</v>
      </c>
      <c r="K6" s="113">
        <f t="shared" si="9"/>
        <v>8</v>
      </c>
      <c r="L6" s="113">
        <f t="shared" si="10"/>
        <v>2</v>
      </c>
      <c r="M6" s="113">
        <f t="shared" si="11"/>
        <v>8</v>
      </c>
      <c r="N6" s="113">
        <f t="shared" si="12"/>
        <v>2</v>
      </c>
      <c r="O6" s="113">
        <f t="shared" si="13"/>
        <v>8</v>
      </c>
      <c r="P6" s="113">
        <f t="shared" si="14"/>
        <v>3</v>
      </c>
      <c r="Q6" s="113">
        <f t="shared" si="15"/>
        <v>9</v>
      </c>
      <c r="R6" s="113">
        <f t="shared" si="16"/>
        <v>3</v>
      </c>
      <c r="S6" s="113">
        <f t="shared" si="17"/>
        <v>9</v>
      </c>
      <c r="T6" s="113">
        <f t="shared" si="18"/>
        <v>3</v>
      </c>
      <c r="U6" s="113">
        <f t="shared" si="19"/>
        <v>10</v>
      </c>
      <c r="V6" s="113">
        <f t="shared" si="20"/>
        <v>3</v>
      </c>
      <c r="W6" s="113">
        <f t="shared" si="21"/>
        <v>10</v>
      </c>
      <c r="X6" s="113">
        <f t="shared" si="22"/>
        <v>3</v>
      </c>
      <c r="Y6" s="113">
        <f t="shared" si="23"/>
        <v>11</v>
      </c>
      <c r="Z6" s="113">
        <f t="shared" si="24"/>
        <v>3</v>
      </c>
      <c r="AA6" s="113">
        <f t="shared" si="25"/>
        <v>11</v>
      </c>
      <c r="AB6" s="113">
        <f t="shared" si="26"/>
        <v>3</v>
      </c>
      <c r="AC6" s="114">
        <f t="shared" si="27"/>
        <v>12</v>
      </c>
    </row>
    <row r="7" spans="1:31" s="115" customFormat="1" ht="10" customHeight="1">
      <c r="A7" s="112">
        <v>3</v>
      </c>
      <c r="B7" s="113">
        <f t="shared" si="0"/>
        <v>2</v>
      </c>
      <c r="C7" s="113">
        <f t="shared" si="1"/>
        <v>8</v>
      </c>
      <c r="D7" s="113">
        <f t="shared" si="2"/>
        <v>3</v>
      </c>
      <c r="E7" s="113">
        <f t="shared" si="3"/>
        <v>9</v>
      </c>
      <c r="F7" s="113">
        <f t="shared" si="4"/>
        <v>3</v>
      </c>
      <c r="G7" s="113">
        <f t="shared" si="5"/>
        <v>9</v>
      </c>
      <c r="H7" s="113">
        <f t="shared" si="6"/>
        <v>3</v>
      </c>
      <c r="I7" s="113">
        <f t="shared" si="7"/>
        <v>11</v>
      </c>
      <c r="J7" s="113">
        <f t="shared" si="8"/>
        <v>3</v>
      </c>
      <c r="K7" s="113">
        <f t="shared" si="9"/>
        <v>12</v>
      </c>
      <c r="L7" s="113">
        <f t="shared" si="10"/>
        <v>3</v>
      </c>
      <c r="M7" s="113">
        <f t="shared" si="11"/>
        <v>12</v>
      </c>
      <c r="N7" s="113">
        <f t="shared" si="12"/>
        <v>4</v>
      </c>
      <c r="O7" s="113">
        <f t="shared" si="13"/>
        <v>13</v>
      </c>
      <c r="P7" s="113">
        <f t="shared" si="14"/>
        <v>4</v>
      </c>
      <c r="Q7" s="113">
        <f t="shared" si="15"/>
        <v>13</v>
      </c>
      <c r="R7" s="113">
        <f t="shared" si="16"/>
        <v>4</v>
      </c>
      <c r="S7" s="113">
        <f t="shared" si="17"/>
        <v>14</v>
      </c>
      <c r="T7" s="113">
        <f t="shared" si="18"/>
        <v>4</v>
      </c>
      <c r="U7" s="113">
        <f t="shared" si="19"/>
        <v>15</v>
      </c>
      <c r="V7" s="113">
        <f t="shared" si="20"/>
        <v>4</v>
      </c>
      <c r="W7" s="113">
        <f t="shared" si="21"/>
        <v>15</v>
      </c>
      <c r="X7" s="113">
        <f t="shared" si="22"/>
        <v>5</v>
      </c>
      <c r="Y7" s="113">
        <f t="shared" si="23"/>
        <v>16</v>
      </c>
      <c r="Z7" s="113">
        <f t="shared" si="24"/>
        <v>5</v>
      </c>
      <c r="AA7" s="113">
        <f t="shared" si="25"/>
        <v>17</v>
      </c>
      <c r="AB7" s="113">
        <f t="shared" si="26"/>
        <v>5</v>
      </c>
      <c r="AC7" s="114">
        <f t="shared" si="27"/>
        <v>18</v>
      </c>
    </row>
    <row r="8" spans="1:31" s="115" customFormat="1" ht="10" customHeight="1">
      <c r="A8" s="112">
        <v>4</v>
      </c>
      <c r="B8" s="113">
        <f t="shared" si="0"/>
        <v>3</v>
      </c>
      <c r="C8" s="113">
        <f t="shared" si="1"/>
        <v>10</v>
      </c>
      <c r="D8" s="113">
        <f t="shared" si="2"/>
        <v>3</v>
      </c>
      <c r="E8" s="113">
        <f t="shared" si="3"/>
        <v>12</v>
      </c>
      <c r="F8" s="113">
        <f t="shared" si="4"/>
        <v>4</v>
      </c>
      <c r="G8" s="113">
        <f t="shared" si="5"/>
        <v>13</v>
      </c>
      <c r="H8" s="113">
        <f t="shared" si="6"/>
        <v>4</v>
      </c>
      <c r="I8" s="113">
        <f t="shared" si="7"/>
        <v>15</v>
      </c>
      <c r="J8" s="113">
        <f t="shared" si="8"/>
        <v>4</v>
      </c>
      <c r="K8" s="113">
        <f t="shared" si="9"/>
        <v>15</v>
      </c>
      <c r="L8" s="113">
        <f t="shared" si="10"/>
        <v>5</v>
      </c>
      <c r="M8" s="113">
        <f t="shared" si="11"/>
        <v>16</v>
      </c>
      <c r="N8" s="113">
        <f t="shared" si="12"/>
        <v>5</v>
      </c>
      <c r="O8" s="113">
        <f t="shared" si="13"/>
        <v>17</v>
      </c>
      <c r="P8" s="113">
        <f t="shared" si="14"/>
        <v>5</v>
      </c>
      <c r="Q8" s="113">
        <f t="shared" si="15"/>
        <v>18</v>
      </c>
      <c r="R8" s="113">
        <f t="shared" si="16"/>
        <v>5</v>
      </c>
      <c r="S8" s="113">
        <f t="shared" si="17"/>
        <v>19</v>
      </c>
      <c r="T8" s="113">
        <f t="shared" si="18"/>
        <v>6</v>
      </c>
      <c r="U8" s="113">
        <f t="shared" si="19"/>
        <v>20</v>
      </c>
      <c r="V8" s="113">
        <f t="shared" si="20"/>
        <v>6</v>
      </c>
      <c r="W8" s="113">
        <f t="shared" si="21"/>
        <v>21</v>
      </c>
      <c r="X8" s="113">
        <f t="shared" si="22"/>
        <v>6</v>
      </c>
      <c r="Y8" s="113">
        <f t="shared" si="23"/>
        <v>22</v>
      </c>
      <c r="Z8" s="113">
        <f t="shared" si="24"/>
        <v>6</v>
      </c>
      <c r="AA8" s="113">
        <f t="shared" si="25"/>
        <v>22</v>
      </c>
      <c r="AB8" s="113">
        <f t="shared" si="26"/>
        <v>7</v>
      </c>
      <c r="AC8" s="114">
        <f t="shared" si="27"/>
        <v>24</v>
      </c>
    </row>
    <row r="9" spans="1:31" s="115" customFormat="1" ht="10" customHeight="1">
      <c r="A9" s="112">
        <v>5</v>
      </c>
      <c r="B9" s="113">
        <f t="shared" si="0"/>
        <v>4</v>
      </c>
      <c r="C9" s="113">
        <f t="shared" si="1"/>
        <v>13</v>
      </c>
      <c r="D9" s="113">
        <f t="shared" si="2"/>
        <v>4</v>
      </c>
      <c r="E9" s="113">
        <f t="shared" si="3"/>
        <v>15</v>
      </c>
      <c r="F9" s="113">
        <f t="shared" si="4"/>
        <v>5</v>
      </c>
      <c r="G9" s="113">
        <f t="shared" si="5"/>
        <v>16</v>
      </c>
      <c r="H9" s="113">
        <f t="shared" si="6"/>
        <v>5</v>
      </c>
      <c r="I9" s="113">
        <f t="shared" si="7"/>
        <v>18</v>
      </c>
      <c r="J9" s="113">
        <f t="shared" si="8"/>
        <v>6</v>
      </c>
      <c r="K9" s="113">
        <f t="shared" si="9"/>
        <v>19</v>
      </c>
      <c r="L9" s="113">
        <f t="shared" si="10"/>
        <v>6</v>
      </c>
      <c r="M9" s="113">
        <f t="shared" si="11"/>
        <v>20</v>
      </c>
      <c r="N9" s="113">
        <f t="shared" si="12"/>
        <v>6</v>
      </c>
      <c r="O9" s="113">
        <f t="shared" si="13"/>
        <v>21</v>
      </c>
      <c r="P9" s="113">
        <f t="shared" si="14"/>
        <v>6</v>
      </c>
      <c r="Q9" s="113">
        <f t="shared" si="15"/>
        <v>22</v>
      </c>
      <c r="R9" s="113">
        <f t="shared" si="16"/>
        <v>7</v>
      </c>
      <c r="S9" s="113">
        <f t="shared" si="17"/>
        <v>23</v>
      </c>
      <c r="T9" s="113">
        <f t="shared" si="18"/>
        <v>7</v>
      </c>
      <c r="U9" s="113">
        <f t="shared" si="19"/>
        <v>25</v>
      </c>
      <c r="V9" s="113">
        <f t="shared" si="20"/>
        <v>7</v>
      </c>
      <c r="W9" s="113">
        <f t="shared" si="21"/>
        <v>26</v>
      </c>
      <c r="X9" s="113">
        <f t="shared" si="22"/>
        <v>8</v>
      </c>
      <c r="Y9" s="113">
        <f t="shared" si="23"/>
        <v>27</v>
      </c>
      <c r="Z9" s="113">
        <f t="shared" si="24"/>
        <v>8</v>
      </c>
      <c r="AA9" s="113">
        <f t="shared" si="25"/>
        <v>28</v>
      </c>
      <c r="AB9" s="113">
        <f t="shared" si="26"/>
        <v>8</v>
      </c>
      <c r="AC9" s="114">
        <f t="shared" si="27"/>
        <v>29</v>
      </c>
    </row>
    <row r="10" spans="1:31" s="115" customFormat="1" ht="10" customHeight="1">
      <c r="A10" s="112">
        <v>6</v>
      </c>
      <c r="B10" s="113">
        <f t="shared" si="0"/>
        <v>4</v>
      </c>
      <c r="C10" s="113">
        <f t="shared" si="1"/>
        <v>16</v>
      </c>
      <c r="D10" s="113">
        <f t="shared" si="2"/>
        <v>5</v>
      </c>
      <c r="E10" s="113">
        <f t="shared" si="3"/>
        <v>18</v>
      </c>
      <c r="F10" s="113">
        <f t="shared" si="4"/>
        <v>5</v>
      </c>
      <c r="G10" s="113">
        <f t="shared" si="5"/>
        <v>19</v>
      </c>
      <c r="H10" s="113">
        <f t="shared" si="6"/>
        <v>6</v>
      </c>
      <c r="I10" s="113">
        <f t="shared" si="7"/>
        <v>22</v>
      </c>
      <c r="J10" s="113">
        <f t="shared" si="8"/>
        <v>7</v>
      </c>
      <c r="K10" s="113">
        <f t="shared" si="9"/>
        <v>23</v>
      </c>
      <c r="L10" s="113">
        <f t="shared" si="10"/>
        <v>7</v>
      </c>
      <c r="M10" s="113">
        <f t="shared" si="11"/>
        <v>24</v>
      </c>
      <c r="N10" s="113">
        <f t="shared" si="12"/>
        <v>7</v>
      </c>
      <c r="O10" s="113">
        <f t="shared" si="13"/>
        <v>25</v>
      </c>
      <c r="P10" s="113">
        <f t="shared" si="14"/>
        <v>8</v>
      </c>
      <c r="Q10" s="113">
        <f t="shared" si="15"/>
        <v>27</v>
      </c>
      <c r="R10" s="113">
        <f t="shared" si="16"/>
        <v>8</v>
      </c>
      <c r="S10" s="113">
        <f t="shared" si="17"/>
        <v>28</v>
      </c>
      <c r="T10" s="113">
        <f t="shared" si="18"/>
        <v>8</v>
      </c>
      <c r="U10" s="113">
        <f t="shared" si="19"/>
        <v>29</v>
      </c>
      <c r="V10" s="113">
        <f t="shared" si="20"/>
        <v>9</v>
      </c>
      <c r="W10" s="113">
        <f t="shared" si="21"/>
        <v>31</v>
      </c>
      <c r="X10" s="113">
        <f t="shared" si="22"/>
        <v>9</v>
      </c>
      <c r="Y10" s="113">
        <f t="shared" si="23"/>
        <v>32</v>
      </c>
      <c r="Z10" s="113">
        <f t="shared" si="24"/>
        <v>10</v>
      </c>
      <c r="AA10" s="113">
        <f t="shared" si="25"/>
        <v>34</v>
      </c>
      <c r="AB10" s="113">
        <f t="shared" si="26"/>
        <v>10</v>
      </c>
      <c r="AC10" s="114">
        <f t="shared" si="27"/>
        <v>35</v>
      </c>
    </row>
    <row r="11" spans="1:31" s="115" customFormat="1" ht="10" customHeight="1">
      <c r="A11" s="112">
        <v>7</v>
      </c>
      <c r="B11" s="113">
        <f t="shared" si="0"/>
        <v>5</v>
      </c>
      <c r="C11" s="113">
        <f t="shared" si="1"/>
        <v>18</v>
      </c>
      <c r="D11" s="113">
        <f t="shared" si="2"/>
        <v>6</v>
      </c>
      <c r="E11" s="113">
        <f t="shared" si="3"/>
        <v>20</v>
      </c>
      <c r="F11" s="113">
        <f t="shared" si="4"/>
        <v>6</v>
      </c>
      <c r="G11" s="113">
        <f t="shared" si="5"/>
        <v>22</v>
      </c>
      <c r="H11" s="113">
        <f t="shared" si="6"/>
        <v>7</v>
      </c>
      <c r="I11" s="113">
        <f t="shared" si="7"/>
        <v>26</v>
      </c>
      <c r="J11" s="113">
        <f t="shared" si="8"/>
        <v>8</v>
      </c>
      <c r="K11" s="113">
        <f t="shared" si="9"/>
        <v>27</v>
      </c>
      <c r="L11" s="113">
        <f t="shared" si="10"/>
        <v>8</v>
      </c>
      <c r="M11" s="113">
        <f t="shared" si="11"/>
        <v>28</v>
      </c>
      <c r="N11" s="113">
        <f t="shared" si="12"/>
        <v>8</v>
      </c>
      <c r="O11" s="113">
        <f t="shared" si="13"/>
        <v>29</v>
      </c>
      <c r="P11" s="113">
        <f t="shared" si="14"/>
        <v>9</v>
      </c>
      <c r="Q11" s="113">
        <f t="shared" si="15"/>
        <v>31</v>
      </c>
      <c r="R11" s="113">
        <f t="shared" si="16"/>
        <v>9</v>
      </c>
      <c r="S11" s="113">
        <f t="shared" si="17"/>
        <v>33</v>
      </c>
      <c r="T11" s="113">
        <f t="shared" si="18"/>
        <v>10</v>
      </c>
      <c r="U11" s="113">
        <f t="shared" si="19"/>
        <v>34</v>
      </c>
      <c r="V11" s="113">
        <f t="shared" si="20"/>
        <v>10</v>
      </c>
      <c r="W11" s="113">
        <f t="shared" si="21"/>
        <v>36</v>
      </c>
      <c r="X11" s="113">
        <f t="shared" si="22"/>
        <v>11</v>
      </c>
      <c r="Y11" s="113">
        <f t="shared" si="23"/>
        <v>38</v>
      </c>
      <c r="Z11" s="113">
        <f t="shared" si="24"/>
        <v>11</v>
      </c>
      <c r="AA11" s="113">
        <f t="shared" si="25"/>
        <v>39</v>
      </c>
      <c r="AB11" s="113">
        <f t="shared" si="26"/>
        <v>12</v>
      </c>
      <c r="AC11" s="114">
        <f t="shared" si="27"/>
        <v>41</v>
      </c>
    </row>
    <row r="12" spans="1:31" s="115" customFormat="1" ht="10" customHeight="1">
      <c r="A12" s="112">
        <v>8</v>
      </c>
      <c r="B12" s="113">
        <f t="shared" si="0"/>
        <v>6</v>
      </c>
      <c r="C12" s="113">
        <f t="shared" si="1"/>
        <v>21</v>
      </c>
      <c r="D12" s="113">
        <f t="shared" si="2"/>
        <v>7</v>
      </c>
      <c r="E12" s="113">
        <f t="shared" si="3"/>
        <v>23</v>
      </c>
      <c r="F12" s="113">
        <f t="shared" si="4"/>
        <v>7</v>
      </c>
      <c r="G12" s="113">
        <f t="shared" si="5"/>
        <v>25</v>
      </c>
      <c r="H12" s="113">
        <f t="shared" si="6"/>
        <v>8</v>
      </c>
      <c r="I12" s="113">
        <f t="shared" si="7"/>
        <v>30</v>
      </c>
      <c r="J12" s="113">
        <f t="shared" si="8"/>
        <v>9</v>
      </c>
      <c r="K12" s="113">
        <f t="shared" si="9"/>
        <v>31</v>
      </c>
      <c r="L12" s="113">
        <f t="shared" si="10"/>
        <v>9</v>
      </c>
      <c r="M12" s="113">
        <f t="shared" si="11"/>
        <v>32</v>
      </c>
      <c r="N12" s="113">
        <f t="shared" si="12"/>
        <v>10</v>
      </c>
      <c r="O12" s="113">
        <f t="shared" si="13"/>
        <v>33</v>
      </c>
      <c r="P12" s="113">
        <f t="shared" si="14"/>
        <v>10</v>
      </c>
      <c r="Q12" s="113">
        <f t="shared" si="15"/>
        <v>36</v>
      </c>
      <c r="R12" s="113">
        <f t="shared" si="16"/>
        <v>11</v>
      </c>
      <c r="S12" s="113">
        <f t="shared" si="17"/>
        <v>37</v>
      </c>
      <c r="T12" s="113">
        <f t="shared" si="18"/>
        <v>11</v>
      </c>
      <c r="U12" s="113">
        <f t="shared" si="19"/>
        <v>39</v>
      </c>
      <c r="V12" s="113">
        <f t="shared" si="20"/>
        <v>12</v>
      </c>
      <c r="W12" s="113">
        <f t="shared" si="21"/>
        <v>41</v>
      </c>
      <c r="X12" s="113">
        <f t="shared" si="22"/>
        <v>12</v>
      </c>
      <c r="Y12" s="113">
        <f t="shared" si="23"/>
        <v>43</v>
      </c>
      <c r="Z12" s="113">
        <f t="shared" si="24"/>
        <v>13</v>
      </c>
      <c r="AA12" s="113">
        <f t="shared" si="25"/>
        <v>45</v>
      </c>
      <c r="AB12" s="113">
        <f t="shared" si="26"/>
        <v>13</v>
      </c>
      <c r="AC12" s="114">
        <f t="shared" si="27"/>
        <v>47</v>
      </c>
    </row>
    <row r="13" spans="1:31" s="115" customFormat="1" ht="10" customHeight="1">
      <c r="A13" s="112">
        <v>9</v>
      </c>
      <c r="B13" s="113">
        <f t="shared" si="0"/>
        <v>7</v>
      </c>
      <c r="C13" s="113">
        <f t="shared" si="1"/>
        <v>23</v>
      </c>
      <c r="D13" s="113">
        <f t="shared" si="2"/>
        <v>8</v>
      </c>
      <c r="E13" s="113">
        <f t="shared" si="3"/>
        <v>26</v>
      </c>
      <c r="F13" s="113">
        <f t="shared" si="4"/>
        <v>8</v>
      </c>
      <c r="G13" s="113">
        <f t="shared" si="5"/>
        <v>28</v>
      </c>
      <c r="H13" s="113">
        <f t="shared" si="6"/>
        <v>10</v>
      </c>
      <c r="I13" s="113">
        <f t="shared" si="7"/>
        <v>33</v>
      </c>
      <c r="J13" s="113">
        <f t="shared" si="8"/>
        <v>10</v>
      </c>
      <c r="K13" s="113">
        <f t="shared" si="9"/>
        <v>35</v>
      </c>
      <c r="L13" s="113">
        <f t="shared" si="10"/>
        <v>10</v>
      </c>
      <c r="M13" s="113">
        <f t="shared" si="11"/>
        <v>36</v>
      </c>
      <c r="N13" s="113">
        <f t="shared" si="12"/>
        <v>11</v>
      </c>
      <c r="O13" s="113">
        <f t="shared" si="13"/>
        <v>38</v>
      </c>
      <c r="P13" s="113">
        <f t="shared" si="14"/>
        <v>11</v>
      </c>
      <c r="Q13" s="113">
        <f t="shared" si="15"/>
        <v>40</v>
      </c>
      <c r="R13" s="113">
        <f t="shared" si="16"/>
        <v>12</v>
      </c>
      <c r="S13" s="113">
        <f t="shared" si="17"/>
        <v>42</v>
      </c>
      <c r="T13" s="113">
        <f t="shared" si="18"/>
        <v>13</v>
      </c>
      <c r="U13" s="113">
        <f t="shared" si="19"/>
        <v>44</v>
      </c>
      <c r="V13" s="113">
        <f t="shared" si="20"/>
        <v>13</v>
      </c>
      <c r="W13" s="113">
        <f t="shared" si="21"/>
        <v>46</v>
      </c>
      <c r="X13" s="113">
        <f t="shared" si="22"/>
        <v>14</v>
      </c>
      <c r="Y13" s="113">
        <f t="shared" si="23"/>
        <v>49</v>
      </c>
      <c r="Z13" s="113">
        <f t="shared" si="24"/>
        <v>14</v>
      </c>
      <c r="AA13" s="113">
        <f t="shared" si="25"/>
        <v>50</v>
      </c>
      <c r="AB13" s="113">
        <f t="shared" si="26"/>
        <v>15</v>
      </c>
      <c r="AC13" s="114">
        <f t="shared" si="27"/>
        <v>53</v>
      </c>
    </row>
    <row r="14" spans="1:31" s="115" customFormat="1" ht="10" customHeight="1">
      <c r="A14" s="112">
        <v>10</v>
      </c>
      <c r="B14" s="113">
        <f t="shared" si="0"/>
        <v>7</v>
      </c>
      <c r="C14" s="113">
        <f t="shared" si="1"/>
        <v>26</v>
      </c>
      <c r="D14" s="113">
        <f t="shared" si="2"/>
        <v>8</v>
      </c>
      <c r="E14" s="113">
        <f t="shared" si="3"/>
        <v>29</v>
      </c>
      <c r="F14" s="113">
        <f t="shared" si="4"/>
        <v>9</v>
      </c>
      <c r="G14" s="113">
        <f t="shared" si="5"/>
        <v>32</v>
      </c>
      <c r="H14" s="113">
        <f t="shared" si="6"/>
        <v>11</v>
      </c>
      <c r="I14" s="113">
        <f t="shared" si="7"/>
        <v>37</v>
      </c>
      <c r="J14" s="113">
        <f t="shared" si="8"/>
        <v>11</v>
      </c>
      <c r="K14" s="113">
        <f t="shared" si="9"/>
        <v>39</v>
      </c>
      <c r="L14" s="113">
        <f t="shared" si="10"/>
        <v>12</v>
      </c>
      <c r="M14" s="113">
        <f t="shared" si="11"/>
        <v>40</v>
      </c>
      <c r="N14" s="113">
        <f t="shared" si="12"/>
        <v>12</v>
      </c>
      <c r="O14" s="113">
        <f t="shared" si="13"/>
        <v>42</v>
      </c>
      <c r="P14" s="113">
        <f t="shared" si="14"/>
        <v>13</v>
      </c>
      <c r="Q14" s="113">
        <f t="shared" si="15"/>
        <v>44</v>
      </c>
      <c r="R14" s="113">
        <f t="shared" si="16"/>
        <v>13</v>
      </c>
      <c r="S14" s="113">
        <f t="shared" si="17"/>
        <v>47</v>
      </c>
      <c r="T14" s="113">
        <f t="shared" si="18"/>
        <v>14</v>
      </c>
      <c r="U14" s="113">
        <f t="shared" si="19"/>
        <v>49</v>
      </c>
      <c r="V14" s="113">
        <f t="shared" si="20"/>
        <v>15</v>
      </c>
      <c r="W14" s="113">
        <f t="shared" si="21"/>
        <v>51</v>
      </c>
      <c r="X14" s="113">
        <f t="shared" si="22"/>
        <v>15</v>
      </c>
      <c r="Y14" s="113">
        <f t="shared" si="23"/>
        <v>54</v>
      </c>
      <c r="Z14" s="113">
        <f t="shared" si="24"/>
        <v>16</v>
      </c>
      <c r="AA14" s="113">
        <f t="shared" si="25"/>
        <v>56</v>
      </c>
      <c r="AB14" s="113">
        <f t="shared" si="26"/>
        <v>17</v>
      </c>
      <c r="AC14" s="114">
        <f t="shared" si="27"/>
        <v>59</v>
      </c>
    </row>
    <row r="15" spans="1:31" s="115" customFormat="1" ht="10" customHeight="1">
      <c r="A15" s="112">
        <v>11</v>
      </c>
      <c r="B15" s="113">
        <f t="shared" si="0"/>
        <v>8</v>
      </c>
      <c r="C15" s="113">
        <f t="shared" si="1"/>
        <v>28</v>
      </c>
      <c r="D15" s="113">
        <f t="shared" si="2"/>
        <v>9</v>
      </c>
      <c r="E15" s="113">
        <f t="shared" si="3"/>
        <v>32</v>
      </c>
      <c r="F15" s="113">
        <f t="shared" si="4"/>
        <v>10</v>
      </c>
      <c r="G15" s="113">
        <f t="shared" si="5"/>
        <v>35</v>
      </c>
      <c r="H15" s="113">
        <f t="shared" si="6"/>
        <v>12</v>
      </c>
      <c r="I15" s="113">
        <f t="shared" si="7"/>
        <v>41</v>
      </c>
      <c r="J15" s="113">
        <f t="shared" si="8"/>
        <v>12</v>
      </c>
      <c r="K15" s="113">
        <f t="shared" si="9"/>
        <v>42</v>
      </c>
      <c r="L15" s="113">
        <f t="shared" si="10"/>
        <v>13</v>
      </c>
      <c r="M15" s="113">
        <f t="shared" si="11"/>
        <v>44</v>
      </c>
      <c r="N15" s="113">
        <f t="shared" si="12"/>
        <v>13</v>
      </c>
      <c r="O15" s="113">
        <f t="shared" si="13"/>
        <v>46</v>
      </c>
      <c r="P15" s="113">
        <f t="shared" si="14"/>
        <v>14</v>
      </c>
      <c r="Q15" s="113">
        <f t="shared" si="15"/>
        <v>49</v>
      </c>
      <c r="R15" s="113">
        <f t="shared" si="16"/>
        <v>15</v>
      </c>
      <c r="S15" s="113">
        <f t="shared" si="17"/>
        <v>51</v>
      </c>
      <c r="T15" s="113">
        <f t="shared" si="18"/>
        <v>15</v>
      </c>
      <c r="U15" s="113">
        <f t="shared" si="19"/>
        <v>54</v>
      </c>
      <c r="V15" s="113">
        <f t="shared" si="20"/>
        <v>16</v>
      </c>
      <c r="W15" s="113">
        <f t="shared" si="21"/>
        <v>56</v>
      </c>
      <c r="X15" s="113">
        <f t="shared" si="22"/>
        <v>17</v>
      </c>
      <c r="Y15" s="113">
        <f t="shared" si="23"/>
        <v>59</v>
      </c>
      <c r="Z15" s="113">
        <f t="shared" si="24"/>
        <v>18</v>
      </c>
      <c r="AA15" s="113">
        <f t="shared" si="25"/>
        <v>62</v>
      </c>
      <c r="AB15" s="113">
        <f t="shared" si="26"/>
        <v>18</v>
      </c>
      <c r="AC15" s="114">
        <f t="shared" si="27"/>
        <v>65</v>
      </c>
    </row>
    <row r="16" spans="1:31" s="115" customFormat="1" ht="10" customHeight="1">
      <c r="A16" s="112">
        <v>12</v>
      </c>
      <c r="B16" s="113">
        <f t="shared" si="0"/>
        <v>9</v>
      </c>
      <c r="C16" s="113">
        <f t="shared" si="1"/>
        <v>31</v>
      </c>
      <c r="D16" s="113">
        <f t="shared" si="2"/>
        <v>10</v>
      </c>
      <c r="E16" s="113">
        <f t="shared" si="3"/>
        <v>35</v>
      </c>
      <c r="F16" s="113">
        <f t="shared" si="4"/>
        <v>11</v>
      </c>
      <c r="G16" s="113">
        <f t="shared" si="5"/>
        <v>38</v>
      </c>
      <c r="H16" s="113">
        <f t="shared" si="6"/>
        <v>13</v>
      </c>
      <c r="I16" s="113">
        <f t="shared" si="7"/>
        <v>44</v>
      </c>
      <c r="J16" s="113">
        <f t="shared" si="8"/>
        <v>13</v>
      </c>
      <c r="K16" s="113">
        <f t="shared" si="9"/>
        <v>46</v>
      </c>
      <c r="L16" s="113">
        <f t="shared" si="10"/>
        <v>14</v>
      </c>
      <c r="M16" s="113">
        <f t="shared" si="11"/>
        <v>48</v>
      </c>
      <c r="N16" s="113">
        <f t="shared" si="12"/>
        <v>14</v>
      </c>
      <c r="O16" s="113">
        <f t="shared" si="13"/>
        <v>50</v>
      </c>
      <c r="P16" s="113">
        <f t="shared" si="14"/>
        <v>15</v>
      </c>
      <c r="Q16" s="113">
        <f t="shared" si="15"/>
        <v>53</v>
      </c>
      <c r="R16" s="113">
        <f t="shared" si="16"/>
        <v>16</v>
      </c>
      <c r="S16" s="113">
        <f t="shared" si="17"/>
        <v>56</v>
      </c>
      <c r="T16" s="113">
        <f t="shared" si="18"/>
        <v>17</v>
      </c>
      <c r="U16" s="113">
        <f t="shared" si="19"/>
        <v>59</v>
      </c>
      <c r="V16" s="113">
        <f t="shared" si="20"/>
        <v>18</v>
      </c>
      <c r="W16" s="113">
        <f t="shared" si="21"/>
        <v>62</v>
      </c>
      <c r="X16" s="113">
        <f t="shared" si="22"/>
        <v>18</v>
      </c>
      <c r="Y16" s="113">
        <f t="shared" si="23"/>
        <v>65</v>
      </c>
      <c r="Z16" s="113">
        <f t="shared" si="24"/>
        <v>19</v>
      </c>
      <c r="AA16" s="113">
        <f t="shared" si="25"/>
        <v>67</v>
      </c>
      <c r="AB16" s="113">
        <f t="shared" si="26"/>
        <v>20</v>
      </c>
      <c r="AC16" s="114">
        <f t="shared" si="27"/>
        <v>71</v>
      </c>
    </row>
    <row r="17" spans="1:29" s="115" customFormat="1" ht="10" customHeight="1">
      <c r="A17" s="112">
        <v>13</v>
      </c>
      <c r="B17" s="113">
        <f t="shared" si="0"/>
        <v>10</v>
      </c>
      <c r="C17" s="113">
        <f t="shared" si="1"/>
        <v>34</v>
      </c>
      <c r="D17" s="113">
        <f t="shared" si="2"/>
        <v>11</v>
      </c>
      <c r="E17" s="113">
        <f t="shared" si="3"/>
        <v>38</v>
      </c>
      <c r="F17" s="113">
        <f t="shared" si="4"/>
        <v>12</v>
      </c>
      <c r="G17" s="113">
        <f t="shared" si="5"/>
        <v>41</v>
      </c>
      <c r="H17" s="113">
        <f t="shared" si="6"/>
        <v>14</v>
      </c>
      <c r="I17" s="113">
        <f t="shared" si="7"/>
        <v>48</v>
      </c>
      <c r="J17" s="113">
        <f t="shared" si="8"/>
        <v>14</v>
      </c>
      <c r="K17" s="113">
        <f t="shared" si="9"/>
        <v>50</v>
      </c>
      <c r="L17" s="113">
        <f t="shared" si="10"/>
        <v>15</v>
      </c>
      <c r="M17" s="113">
        <f t="shared" si="11"/>
        <v>52</v>
      </c>
      <c r="N17" s="113">
        <f t="shared" si="12"/>
        <v>15</v>
      </c>
      <c r="O17" s="113">
        <f t="shared" si="13"/>
        <v>54</v>
      </c>
      <c r="P17" s="113">
        <f t="shared" si="14"/>
        <v>17</v>
      </c>
      <c r="Q17" s="113">
        <f t="shared" si="15"/>
        <v>58</v>
      </c>
      <c r="R17" s="113">
        <f t="shared" si="16"/>
        <v>17</v>
      </c>
      <c r="S17" s="113">
        <f t="shared" si="17"/>
        <v>61</v>
      </c>
      <c r="T17" s="113">
        <f t="shared" si="18"/>
        <v>18</v>
      </c>
      <c r="U17" s="113">
        <f t="shared" si="19"/>
        <v>64</v>
      </c>
      <c r="V17" s="113">
        <f t="shared" si="20"/>
        <v>19</v>
      </c>
      <c r="W17" s="113">
        <f t="shared" si="21"/>
        <v>67</v>
      </c>
      <c r="X17" s="113">
        <f t="shared" si="22"/>
        <v>20</v>
      </c>
      <c r="Y17" s="113">
        <f t="shared" si="23"/>
        <v>70</v>
      </c>
      <c r="Z17" s="113">
        <f t="shared" si="24"/>
        <v>21</v>
      </c>
      <c r="AA17" s="113">
        <f t="shared" si="25"/>
        <v>73</v>
      </c>
      <c r="AB17" s="113">
        <f t="shared" si="26"/>
        <v>22</v>
      </c>
      <c r="AC17" s="114">
        <f t="shared" si="27"/>
        <v>76</v>
      </c>
    </row>
    <row r="18" spans="1:29" s="115" customFormat="1" ht="10" customHeight="1">
      <c r="A18" s="112">
        <v>14</v>
      </c>
      <c r="B18" s="113">
        <f t="shared" si="0"/>
        <v>10</v>
      </c>
      <c r="C18" s="113">
        <f t="shared" si="1"/>
        <v>36</v>
      </c>
      <c r="D18" s="113">
        <f t="shared" si="2"/>
        <v>12</v>
      </c>
      <c r="E18" s="113">
        <f t="shared" si="3"/>
        <v>41</v>
      </c>
      <c r="F18" s="113">
        <f t="shared" si="4"/>
        <v>13</v>
      </c>
      <c r="G18" s="113">
        <f t="shared" si="5"/>
        <v>44</v>
      </c>
      <c r="H18" s="113">
        <f t="shared" si="6"/>
        <v>15</v>
      </c>
      <c r="I18" s="113">
        <f t="shared" si="7"/>
        <v>52</v>
      </c>
      <c r="J18" s="113">
        <f t="shared" si="8"/>
        <v>15</v>
      </c>
      <c r="K18" s="113">
        <f t="shared" si="9"/>
        <v>54</v>
      </c>
      <c r="L18" s="113">
        <f t="shared" si="10"/>
        <v>16</v>
      </c>
      <c r="M18" s="113">
        <f t="shared" si="11"/>
        <v>56</v>
      </c>
      <c r="N18" s="113">
        <f t="shared" si="12"/>
        <v>17</v>
      </c>
      <c r="O18" s="113">
        <f t="shared" si="13"/>
        <v>58</v>
      </c>
      <c r="P18" s="113">
        <f t="shared" si="14"/>
        <v>18</v>
      </c>
      <c r="Q18" s="113">
        <f t="shared" si="15"/>
        <v>62</v>
      </c>
      <c r="R18" s="113">
        <f t="shared" si="16"/>
        <v>19</v>
      </c>
      <c r="S18" s="113">
        <f t="shared" si="17"/>
        <v>65</v>
      </c>
      <c r="T18" s="113">
        <f t="shared" si="18"/>
        <v>20</v>
      </c>
      <c r="U18" s="113">
        <f t="shared" si="19"/>
        <v>69</v>
      </c>
      <c r="V18" s="113">
        <f t="shared" si="20"/>
        <v>21</v>
      </c>
      <c r="W18" s="113">
        <f t="shared" si="21"/>
        <v>72</v>
      </c>
      <c r="X18" s="113">
        <f t="shared" si="22"/>
        <v>22</v>
      </c>
      <c r="Y18" s="113">
        <f t="shared" si="23"/>
        <v>75</v>
      </c>
      <c r="Z18" s="113">
        <f t="shared" si="24"/>
        <v>22</v>
      </c>
      <c r="AA18" s="113">
        <f t="shared" si="25"/>
        <v>78</v>
      </c>
      <c r="AB18" s="113">
        <f t="shared" si="26"/>
        <v>24</v>
      </c>
      <c r="AC18" s="114">
        <f t="shared" si="27"/>
        <v>82</v>
      </c>
    </row>
    <row r="19" spans="1:29" s="115" customFormat="1" ht="10" customHeight="1">
      <c r="A19" s="112">
        <v>15</v>
      </c>
      <c r="B19" s="113">
        <f t="shared" si="0"/>
        <v>11</v>
      </c>
      <c r="C19" s="113">
        <f t="shared" si="1"/>
        <v>39</v>
      </c>
      <c r="D19" s="113">
        <f t="shared" si="2"/>
        <v>13</v>
      </c>
      <c r="E19" s="113">
        <f t="shared" si="3"/>
        <v>44</v>
      </c>
      <c r="F19" s="113">
        <f t="shared" si="4"/>
        <v>14</v>
      </c>
      <c r="G19" s="113">
        <f t="shared" si="5"/>
        <v>47</v>
      </c>
      <c r="H19" s="113">
        <f t="shared" si="6"/>
        <v>16</v>
      </c>
      <c r="I19" s="113">
        <f t="shared" si="7"/>
        <v>55</v>
      </c>
      <c r="J19" s="113">
        <f t="shared" si="8"/>
        <v>17</v>
      </c>
      <c r="K19" s="113">
        <f t="shared" si="9"/>
        <v>58</v>
      </c>
      <c r="L19" s="113">
        <f t="shared" si="10"/>
        <v>17</v>
      </c>
      <c r="M19" s="113">
        <f t="shared" si="11"/>
        <v>60</v>
      </c>
      <c r="N19" s="113">
        <f t="shared" si="12"/>
        <v>18</v>
      </c>
      <c r="O19" s="113">
        <f t="shared" si="13"/>
        <v>63</v>
      </c>
      <c r="P19" s="113">
        <f t="shared" si="14"/>
        <v>19</v>
      </c>
      <c r="Q19" s="113">
        <f t="shared" si="15"/>
        <v>67</v>
      </c>
      <c r="R19" s="113">
        <f t="shared" si="16"/>
        <v>20</v>
      </c>
      <c r="S19" s="113">
        <f t="shared" si="17"/>
        <v>70</v>
      </c>
      <c r="T19" s="113">
        <f t="shared" si="18"/>
        <v>21</v>
      </c>
      <c r="U19" s="113">
        <f t="shared" si="19"/>
        <v>74</v>
      </c>
      <c r="V19" s="113">
        <f t="shared" si="20"/>
        <v>22</v>
      </c>
      <c r="W19" s="113">
        <f t="shared" si="21"/>
        <v>77</v>
      </c>
      <c r="X19" s="113">
        <f t="shared" si="22"/>
        <v>23</v>
      </c>
      <c r="Y19" s="113">
        <f t="shared" si="23"/>
        <v>81</v>
      </c>
      <c r="Z19" s="113">
        <f t="shared" si="24"/>
        <v>24</v>
      </c>
      <c r="AA19" s="113">
        <f t="shared" si="25"/>
        <v>84</v>
      </c>
      <c r="AB19" s="113">
        <f t="shared" si="26"/>
        <v>25</v>
      </c>
      <c r="AC19" s="114">
        <f t="shared" si="27"/>
        <v>88</v>
      </c>
    </row>
    <row r="20" spans="1:29" s="115" customFormat="1" ht="10" customHeight="1">
      <c r="A20" s="112">
        <v>16</v>
      </c>
      <c r="B20" s="113">
        <f t="shared" si="0"/>
        <v>12</v>
      </c>
      <c r="C20" s="113">
        <f t="shared" si="1"/>
        <v>41</v>
      </c>
      <c r="D20" s="113">
        <f t="shared" si="2"/>
        <v>13</v>
      </c>
      <c r="E20" s="113">
        <f t="shared" si="3"/>
        <v>47</v>
      </c>
      <c r="F20" s="113">
        <f t="shared" si="4"/>
        <v>14</v>
      </c>
      <c r="G20" s="113">
        <f t="shared" si="5"/>
        <v>50</v>
      </c>
      <c r="H20" s="113">
        <f t="shared" si="6"/>
        <v>17</v>
      </c>
      <c r="I20" s="113">
        <f t="shared" si="7"/>
        <v>59</v>
      </c>
      <c r="J20" s="113">
        <f t="shared" si="8"/>
        <v>18</v>
      </c>
      <c r="K20" s="113">
        <f t="shared" si="9"/>
        <v>62</v>
      </c>
      <c r="L20" s="113">
        <f t="shared" si="10"/>
        <v>18</v>
      </c>
      <c r="M20" s="113">
        <f t="shared" si="11"/>
        <v>65</v>
      </c>
      <c r="N20" s="113">
        <f t="shared" si="12"/>
        <v>19</v>
      </c>
      <c r="O20" s="113">
        <f t="shared" si="13"/>
        <v>67</v>
      </c>
      <c r="P20" s="113">
        <f t="shared" si="14"/>
        <v>20</v>
      </c>
      <c r="Q20" s="113">
        <f t="shared" si="15"/>
        <v>71</v>
      </c>
      <c r="R20" s="113">
        <f t="shared" si="16"/>
        <v>21</v>
      </c>
      <c r="S20" s="113">
        <f t="shared" si="17"/>
        <v>75</v>
      </c>
      <c r="T20" s="113">
        <f t="shared" si="18"/>
        <v>22</v>
      </c>
      <c r="U20" s="113">
        <f t="shared" si="19"/>
        <v>78</v>
      </c>
      <c r="V20" s="113">
        <f t="shared" si="20"/>
        <v>23</v>
      </c>
      <c r="W20" s="113">
        <f t="shared" si="21"/>
        <v>82</v>
      </c>
      <c r="X20" s="113">
        <f t="shared" si="22"/>
        <v>25</v>
      </c>
      <c r="Y20" s="113">
        <f t="shared" si="23"/>
        <v>86</v>
      </c>
      <c r="Z20" s="113">
        <f t="shared" si="24"/>
        <v>26</v>
      </c>
      <c r="AA20" s="113">
        <f t="shared" si="25"/>
        <v>90</v>
      </c>
      <c r="AB20" s="113">
        <f t="shared" si="26"/>
        <v>27</v>
      </c>
      <c r="AC20" s="114">
        <f t="shared" si="27"/>
        <v>94</v>
      </c>
    </row>
    <row r="21" spans="1:29" s="115" customFormat="1" ht="10" customHeight="1">
      <c r="A21" s="112">
        <v>17</v>
      </c>
      <c r="B21" s="113">
        <f t="shared" si="0"/>
        <v>13</v>
      </c>
      <c r="C21" s="113">
        <f t="shared" si="1"/>
        <v>44</v>
      </c>
      <c r="D21" s="113">
        <f t="shared" si="2"/>
        <v>14</v>
      </c>
      <c r="E21" s="113">
        <f t="shared" si="3"/>
        <v>50</v>
      </c>
      <c r="F21" s="113">
        <f t="shared" si="4"/>
        <v>15</v>
      </c>
      <c r="G21" s="113">
        <f t="shared" si="5"/>
        <v>54</v>
      </c>
      <c r="H21" s="113">
        <f t="shared" si="6"/>
        <v>18</v>
      </c>
      <c r="I21" s="113">
        <f t="shared" si="7"/>
        <v>63</v>
      </c>
      <c r="J21" s="113">
        <f t="shared" si="8"/>
        <v>19</v>
      </c>
      <c r="K21" s="113">
        <f t="shared" si="9"/>
        <v>65</v>
      </c>
      <c r="L21" s="113">
        <f t="shared" si="10"/>
        <v>20</v>
      </c>
      <c r="M21" s="113">
        <f t="shared" si="11"/>
        <v>69</v>
      </c>
      <c r="N21" s="113">
        <f t="shared" si="12"/>
        <v>20</v>
      </c>
      <c r="O21" s="113">
        <f t="shared" si="13"/>
        <v>71</v>
      </c>
      <c r="P21" s="113">
        <f t="shared" si="14"/>
        <v>22</v>
      </c>
      <c r="Q21" s="113">
        <f t="shared" si="15"/>
        <v>76</v>
      </c>
      <c r="R21" s="113">
        <f t="shared" si="16"/>
        <v>23</v>
      </c>
      <c r="S21" s="113">
        <f t="shared" si="17"/>
        <v>79</v>
      </c>
      <c r="T21" s="113">
        <f t="shared" si="18"/>
        <v>24</v>
      </c>
      <c r="U21" s="113">
        <f t="shared" si="19"/>
        <v>83</v>
      </c>
      <c r="V21" s="113">
        <f t="shared" si="20"/>
        <v>25</v>
      </c>
      <c r="W21" s="113">
        <f t="shared" si="21"/>
        <v>87</v>
      </c>
      <c r="X21" s="113">
        <f t="shared" si="22"/>
        <v>26</v>
      </c>
      <c r="Y21" s="113">
        <f t="shared" si="23"/>
        <v>92</v>
      </c>
      <c r="Z21" s="113">
        <f t="shared" si="24"/>
        <v>27</v>
      </c>
      <c r="AA21" s="113">
        <f t="shared" si="25"/>
        <v>95</v>
      </c>
      <c r="AB21" s="113">
        <f t="shared" si="26"/>
        <v>29</v>
      </c>
      <c r="AC21" s="114">
        <f t="shared" si="27"/>
        <v>100</v>
      </c>
    </row>
    <row r="22" spans="1:29" s="115" customFormat="1" ht="10" customHeight="1">
      <c r="A22" s="112">
        <v>18</v>
      </c>
      <c r="B22" s="113">
        <f t="shared" si="0"/>
        <v>13</v>
      </c>
      <c r="C22" s="113">
        <f t="shared" si="1"/>
        <v>47</v>
      </c>
      <c r="D22" s="113">
        <f t="shared" si="2"/>
        <v>15</v>
      </c>
      <c r="E22" s="113">
        <f t="shared" si="3"/>
        <v>53</v>
      </c>
      <c r="F22" s="113">
        <f t="shared" si="4"/>
        <v>16</v>
      </c>
      <c r="G22" s="113">
        <f t="shared" si="5"/>
        <v>57</v>
      </c>
      <c r="H22" s="113">
        <f t="shared" si="6"/>
        <v>19</v>
      </c>
      <c r="I22" s="113">
        <f t="shared" si="7"/>
        <v>67</v>
      </c>
      <c r="J22" s="113">
        <f t="shared" si="8"/>
        <v>20</v>
      </c>
      <c r="K22" s="113">
        <f t="shared" si="9"/>
        <v>69</v>
      </c>
      <c r="L22" s="113">
        <f t="shared" si="10"/>
        <v>21</v>
      </c>
      <c r="M22" s="113">
        <f t="shared" si="11"/>
        <v>73</v>
      </c>
      <c r="N22" s="113">
        <f t="shared" si="12"/>
        <v>21</v>
      </c>
      <c r="O22" s="113">
        <f t="shared" si="13"/>
        <v>75</v>
      </c>
      <c r="P22" s="113">
        <f t="shared" si="14"/>
        <v>23</v>
      </c>
      <c r="Q22" s="113">
        <f t="shared" si="15"/>
        <v>80</v>
      </c>
      <c r="R22" s="113">
        <f t="shared" si="16"/>
        <v>24</v>
      </c>
      <c r="S22" s="113">
        <f t="shared" si="17"/>
        <v>84</v>
      </c>
      <c r="T22" s="113">
        <f t="shared" si="18"/>
        <v>25</v>
      </c>
      <c r="U22" s="113">
        <f t="shared" si="19"/>
        <v>88</v>
      </c>
      <c r="V22" s="113">
        <f t="shared" si="20"/>
        <v>26</v>
      </c>
      <c r="W22" s="113">
        <f t="shared" si="21"/>
        <v>92</v>
      </c>
      <c r="X22" s="113">
        <f t="shared" si="22"/>
        <v>28</v>
      </c>
      <c r="Y22" s="113">
        <f t="shared" si="23"/>
        <v>97</v>
      </c>
      <c r="Z22" s="113">
        <f t="shared" si="24"/>
        <v>29</v>
      </c>
      <c r="AA22" s="113">
        <f t="shared" si="25"/>
        <v>101</v>
      </c>
      <c r="AB22" s="113">
        <f t="shared" si="26"/>
        <v>30</v>
      </c>
      <c r="AC22" s="114">
        <f t="shared" si="27"/>
        <v>106</v>
      </c>
    </row>
    <row r="23" spans="1:29" s="115" customFormat="1" ht="10" customHeight="1">
      <c r="A23" s="112">
        <v>19</v>
      </c>
      <c r="B23" s="113">
        <f t="shared" si="0"/>
        <v>14</v>
      </c>
      <c r="C23" s="113">
        <f t="shared" si="1"/>
        <v>49</v>
      </c>
      <c r="D23" s="113">
        <f t="shared" si="2"/>
        <v>16</v>
      </c>
      <c r="E23" s="113">
        <f t="shared" si="3"/>
        <v>56</v>
      </c>
      <c r="F23" s="113">
        <f t="shared" si="4"/>
        <v>17</v>
      </c>
      <c r="G23" s="113">
        <f t="shared" si="5"/>
        <v>60</v>
      </c>
      <c r="H23" s="113">
        <f t="shared" si="6"/>
        <v>20</v>
      </c>
      <c r="I23" s="113">
        <f t="shared" si="7"/>
        <v>70</v>
      </c>
      <c r="J23" s="113">
        <f t="shared" si="8"/>
        <v>21</v>
      </c>
      <c r="K23" s="113">
        <f t="shared" si="9"/>
        <v>73</v>
      </c>
      <c r="L23" s="113">
        <f t="shared" si="10"/>
        <v>22</v>
      </c>
      <c r="M23" s="113">
        <f t="shared" si="11"/>
        <v>77</v>
      </c>
      <c r="N23" s="113">
        <f t="shared" si="12"/>
        <v>23</v>
      </c>
      <c r="O23" s="113">
        <f t="shared" si="13"/>
        <v>79</v>
      </c>
      <c r="P23" s="113">
        <f t="shared" si="14"/>
        <v>24</v>
      </c>
      <c r="Q23" s="113">
        <f t="shared" si="15"/>
        <v>84</v>
      </c>
      <c r="R23" s="113">
        <f t="shared" si="16"/>
        <v>25</v>
      </c>
      <c r="S23" s="113">
        <f t="shared" si="17"/>
        <v>89</v>
      </c>
      <c r="T23" s="113">
        <f t="shared" si="18"/>
        <v>27</v>
      </c>
      <c r="U23" s="113">
        <f t="shared" si="19"/>
        <v>93</v>
      </c>
      <c r="V23" s="113">
        <f t="shared" si="20"/>
        <v>28</v>
      </c>
      <c r="W23" s="113">
        <f t="shared" si="21"/>
        <v>98</v>
      </c>
      <c r="X23" s="113">
        <f t="shared" si="22"/>
        <v>29</v>
      </c>
      <c r="Y23" s="113">
        <f t="shared" si="23"/>
        <v>102</v>
      </c>
      <c r="Z23" s="113">
        <f t="shared" si="24"/>
        <v>30</v>
      </c>
      <c r="AA23" s="113">
        <f t="shared" si="25"/>
        <v>106</v>
      </c>
      <c r="AB23" s="113">
        <f t="shared" si="26"/>
        <v>32</v>
      </c>
      <c r="AC23" s="114">
        <f t="shared" si="27"/>
        <v>112</v>
      </c>
    </row>
    <row r="24" spans="1:29" s="115" customFormat="1" ht="10" customHeight="1">
      <c r="A24" s="112">
        <v>20</v>
      </c>
      <c r="B24" s="113">
        <f t="shared" si="0"/>
        <v>15</v>
      </c>
      <c r="C24" s="113">
        <f t="shared" si="1"/>
        <v>52</v>
      </c>
      <c r="D24" s="113">
        <f t="shared" si="2"/>
        <v>17</v>
      </c>
      <c r="E24" s="113">
        <f t="shared" si="3"/>
        <v>59</v>
      </c>
      <c r="F24" s="113">
        <f t="shared" si="4"/>
        <v>18</v>
      </c>
      <c r="G24" s="113">
        <f t="shared" si="5"/>
        <v>63</v>
      </c>
      <c r="H24" s="113">
        <f t="shared" si="6"/>
        <v>21</v>
      </c>
      <c r="I24" s="113">
        <f t="shared" si="7"/>
        <v>74</v>
      </c>
      <c r="J24" s="113">
        <f t="shared" si="8"/>
        <v>22</v>
      </c>
      <c r="K24" s="113">
        <f t="shared" si="9"/>
        <v>77</v>
      </c>
      <c r="L24" s="113">
        <f t="shared" si="10"/>
        <v>23</v>
      </c>
      <c r="M24" s="113">
        <f t="shared" si="11"/>
        <v>81</v>
      </c>
      <c r="N24" s="113">
        <f t="shared" si="12"/>
        <v>24</v>
      </c>
      <c r="O24" s="113">
        <f t="shared" si="13"/>
        <v>83</v>
      </c>
      <c r="P24" s="113">
        <f t="shared" si="14"/>
        <v>25</v>
      </c>
      <c r="Q24" s="113">
        <f t="shared" si="15"/>
        <v>89</v>
      </c>
      <c r="R24" s="113">
        <f t="shared" si="16"/>
        <v>27</v>
      </c>
      <c r="S24" s="113">
        <f t="shared" si="17"/>
        <v>93</v>
      </c>
      <c r="T24" s="113">
        <f t="shared" si="18"/>
        <v>28</v>
      </c>
      <c r="U24" s="113">
        <f t="shared" si="19"/>
        <v>98</v>
      </c>
      <c r="V24" s="113">
        <f t="shared" si="20"/>
        <v>29</v>
      </c>
      <c r="W24" s="113">
        <f t="shared" si="21"/>
        <v>103</v>
      </c>
      <c r="X24" s="113">
        <f t="shared" si="22"/>
        <v>31</v>
      </c>
      <c r="Y24" s="113">
        <f t="shared" si="23"/>
        <v>108</v>
      </c>
      <c r="Z24" s="113">
        <f t="shared" si="24"/>
        <v>32</v>
      </c>
      <c r="AA24" s="113">
        <f t="shared" si="25"/>
        <v>112</v>
      </c>
      <c r="AB24" s="113">
        <f t="shared" si="26"/>
        <v>34</v>
      </c>
      <c r="AC24" s="114">
        <f t="shared" si="27"/>
        <v>118</v>
      </c>
    </row>
    <row r="25" spans="1:29" s="115" customFormat="1" ht="10" customHeight="1">
      <c r="A25" s="112">
        <v>21</v>
      </c>
      <c r="B25" s="113">
        <f t="shared" si="0"/>
        <v>16</v>
      </c>
      <c r="C25" s="113">
        <f t="shared" si="1"/>
        <v>54</v>
      </c>
      <c r="D25" s="113">
        <f t="shared" si="2"/>
        <v>18</v>
      </c>
      <c r="E25" s="113">
        <f t="shared" si="3"/>
        <v>61</v>
      </c>
      <c r="F25" s="113">
        <f t="shared" si="4"/>
        <v>19</v>
      </c>
      <c r="G25" s="113">
        <f t="shared" si="5"/>
        <v>66</v>
      </c>
      <c r="H25" s="113">
        <f t="shared" si="6"/>
        <v>22</v>
      </c>
      <c r="I25" s="113">
        <f t="shared" si="7"/>
        <v>78</v>
      </c>
      <c r="J25" s="113">
        <f t="shared" si="8"/>
        <v>23</v>
      </c>
      <c r="K25" s="113">
        <f t="shared" si="9"/>
        <v>81</v>
      </c>
      <c r="L25" s="113">
        <f t="shared" si="10"/>
        <v>24</v>
      </c>
      <c r="M25" s="113">
        <f t="shared" si="11"/>
        <v>85</v>
      </c>
      <c r="N25" s="113">
        <f t="shared" si="12"/>
        <v>25</v>
      </c>
      <c r="O25" s="113">
        <f t="shared" si="13"/>
        <v>88</v>
      </c>
      <c r="P25" s="113">
        <f t="shared" si="14"/>
        <v>27</v>
      </c>
      <c r="Q25" s="113">
        <f t="shared" si="15"/>
        <v>93</v>
      </c>
      <c r="R25" s="113">
        <f t="shared" si="16"/>
        <v>28</v>
      </c>
      <c r="S25" s="113">
        <f t="shared" si="17"/>
        <v>98</v>
      </c>
      <c r="T25" s="113">
        <f t="shared" si="18"/>
        <v>29</v>
      </c>
      <c r="U25" s="113">
        <f t="shared" si="19"/>
        <v>103</v>
      </c>
      <c r="V25" s="113">
        <f t="shared" si="20"/>
        <v>31</v>
      </c>
      <c r="W25" s="113">
        <f t="shared" si="21"/>
        <v>108</v>
      </c>
      <c r="X25" s="113">
        <f t="shared" si="22"/>
        <v>32</v>
      </c>
      <c r="Y25" s="113">
        <f t="shared" si="23"/>
        <v>113</v>
      </c>
      <c r="Z25" s="113">
        <f t="shared" si="24"/>
        <v>34</v>
      </c>
      <c r="AA25" s="113">
        <f t="shared" si="25"/>
        <v>118</v>
      </c>
      <c r="AB25" s="113">
        <f t="shared" si="26"/>
        <v>35</v>
      </c>
      <c r="AC25" s="114">
        <f t="shared" si="27"/>
        <v>123</v>
      </c>
    </row>
    <row r="26" spans="1:29" s="115" customFormat="1" ht="10" customHeight="1">
      <c r="A26" s="112">
        <v>22</v>
      </c>
      <c r="B26" s="113">
        <f t="shared" si="0"/>
        <v>16</v>
      </c>
      <c r="C26" s="113">
        <f t="shared" si="1"/>
        <v>57</v>
      </c>
      <c r="D26" s="113">
        <f t="shared" si="2"/>
        <v>18</v>
      </c>
      <c r="E26" s="113">
        <f t="shared" si="3"/>
        <v>64</v>
      </c>
      <c r="F26" s="113">
        <f t="shared" si="4"/>
        <v>20</v>
      </c>
      <c r="G26" s="113">
        <f t="shared" si="5"/>
        <v>69</v>
      </c>
      <c r="H26" s="113">
        <f t="shared" si="6"/>
        <v>23</v>
      </c>
      <c r="I26" s="113">
        <f t="shared" si="7"/>
        <v>81</v>
      </c>
      <c r="J26" s="113">
        <f t="shared" si="8"/>
        <v>24</v>
      </c>
      <c r="K26" s="113">
        <f t="shared" si="9"/>
        <v>85</v>
      </c>
      <c r="L26" s="113">
        <f t="shared" si="10"/>
        <v>25</v>
      </c>
      <c r="M26" s="113">
        <f t="shared" si="11"/>
        <v>89</v>
      </c>
      <c r="N26" s="113">
        <f t="shared" si="12"/>
        <v>26</v>
      </c>
      <c r="O26" s="113">
        <f t="shared" si="13"/>
        <v>92</v>
      </c>
      <c r="P26" s="113">
        <f t="shared" si="14"/>
        <v>28</v>
      </c>
      <c r="Q26" s="113">
        <f t="shared" si="15"/>
        <v>98</v>
      </c>
      <c r="R26" s="113">
        <f t="shared" si="16"/>
        <v>29</v>
      </c>
      <c r="S26" s="113">
        <f t="shared" si="17"/>
        <v>103</v>
      </c>
      <c r="T26" s="113">
        <f t="shared" si="18"/>
        <v>31</v>
      </c>
      <c r="U26" s="113">
        <f t="shared" si="19"/>
        <v>108</v>
      </c>
      <c r="V26" s="113">
        <f t="shared" si="20"/>
        <v>32</v>
      </c>
      <c r="W26" s="113">
        <f t="shared" si="21"/>
        <v>113</v>
      </c>
      <c r="X26" s="113">
        <f t="shared" si="22"/>
        <v>34</v>
      </c>
      <c r="Y26" s="113">
        <f t="shared" si="23"/>
        <v>119</v>
      </c>
      <c r="Z26" s="113">
        <f t="shared" si="24"/>
        <v>35</v>
      </c>
      <c r="AA26" s="113">
        <f t="shared" si="25"/>
        <v>123</v>
      </c>
      <c r="AB26" s="113">
        <f t="shared" si="26"/>
        <v>37</v>
      </c>
      <c r="AC26" s="114">
        <f t="shared" si="27"/>
        <v>129</v>
      </c>
    </row>
    <row r="27" spans="1:29" s="115" customFormat="1" ht="10" customHeight="1">
      <c r="A27" s="112">
        <v>23</v>
      </c>
      <c r="B27" s="113">
        <f t="shared" si="0"/>
        <v>17</v>
      </c>
      <c r="C27" s="113">
        <f t="shared" si="1"/>
        <v>60</v>
      </c>
      <c r="D27" s="113">
        <f t="shared" si="2"/>
        <v>19</v>
      </c>
      <c r="E27" s="113">
        <f t="shared" si="3"/>
        <v>67</v>
      </c>
      <c r="F27" s="113">
        <f t="shared" si="4"/>
        <v>21</v>
      </c>
      <c r="G27" s="113">
        <f t="shared" si="5"/>
        <v>72</v>
      </c>
      <c r="H27" s="113">
        <f t="shared" si="6"/>
        <v>24</v>
      </c>
      <c r="I27" s="113">
        <f t="shared" si="7"/>
        <v>85</v>
      </c>
      <c r="J27" s="113">
        <f t="shared" si="8"/>
        <v>25</v>
      </c>
      <c r="K27" s="113">
        <f t="shared" si="9"/>
        <v>89</v>
      </c>
      <c r="L27" s="113">
        <f t="shared" si="10"/>
        <v>26</v>
      </c>
      <c r="M27" s="113">
        <f t="shared" si="11"/>
        <v>93</v>
      </c>
      <c r="N27" s="113">
        <f t="shared" si="12"/>
        <v>27</v>
      </c>
      <c r="O27" s="113">
        <f t="shared" si="13"/>
        <v>96</v>
      </c>
      <c r="P27" s="113">
        <f t="shared" si="14"/>
        <v>29</v>
      </c>
      <c r="Q27" s="113">
        <f t="shared" si="15"/>
        <v>102</v>
      </c>
      <c r="R27" s="113">
        <f t="shared" si="16"/>
        <v>31</v>
      </c>
      <c r="S27" s="113">
        <f t="shared" si="17"/>
        <v>107</v>
      </c>
      <c r="T27" s="113">
        <f t="shared" si="18"/>
        <v>32</v>
      </c>
      <c r="U27" s="113">
        <f t="shared" si="19"/>
        <v>113</v>
      </c>
      <c r="V27" s="113">
        <f t="shared" si="20"/>
        <v>34</v>
      </c>
      <c r="W27" s="113">
        <f t="shared" si="21"/>
        <v>118</v>
      </c>
      <c r="X27" s="113">
        <f t="shared" si="22"/>
        <v>35</v>
      </c>
      <c r="Y27" s="113">
        <f t="shared" si="23"/>
        <v>124</v>
      </c>
      <c r="Z27" s="113">
        <f t="shared" si="24"/>
        <v>37</v>
      </c>
      <c r="AA27" s="113">
        <f t="shared" si="25"/>
        <v>129</v>
      </c>
      <c r="AB27" s="113">
        <f t="shared" si="26"/>
        <v>39</v>
      </c>
      <c r="AC27" s="114">
        <f t="shared" si="27"/>
        <v>135</v>
      </c>
    </row>
    <row r="28" spans="1:29" s="115" customFormat="1" ht="10" customHeight="1">
      <c r="A28" s="112">
        <v>24</v>
      </c>
      <c r="B28" s="113">
        <f t="shared" si="0"/>
        <v>18</v>
      </c>
      <c r="C28" s="113">
        <f t="shared" si="1"/>
        <v>62</v>
      </c>
      <c r="D28" s="113">
        <f t="shared" si="2"/>
        <v>20</v>
      </c>
      <c r="E28" s="113">
        <f t="shared" si="3"/>
        <v>70</v>
      </c>
      <c r="F28" s="113">
        <f t="shared" si="4"/>
        <v>22</v>
      </c>
      <c r="G28" s="113">
        <f t="shared" si="5"/>
        <v>76</v>
      </c>
      <c r="H28" s="113">
        <f t="shared" si="6"/>
        <v>25</v>
      </c>
      <c r="I28" s="113">
        <f t="shared" si="7"/>
        <v>89</v>
      </c>
      <c r="J28" s="113">
        <f t="shared" si="8"/>
        <v>26</v>
      </c>
      <c r="K28" s="113">
        <f t="shared" si="9"/>
        <v>92</v>
      </c>
      <c r="L28" s="113">
        <f t="shared" si="10"/>
        <v>28</v>
      </c>
      <c r="M28" s="113">
        <f t="shared" si="11"/>
        <v>97</v>
      </c>
      <c r="N28" s="113">
        <f t="shared" si="12"/>
        <v>29</v>
      </c>
      <c r="O28" s="113">
        <f t="shared" si="13"/>
        <v>100</v>
      </c>
      <c r="P28" s="113">
        <f t="shared" si="14"/>
        <v>30</v>
      </c>
      <c r="Q28" s="113">
        <f t="shared" si="15"/>
        <v>107</v>
      </c>
      <c r="R28" s="113">
        <f t="shared" si="16"/>
        <v>32</v>
      </c>
      <c r="S28" s="113">
        <f t="shared" si="17"/>
        <v>112</v>
      </c>
      <c r="T28" s="113">
        <f t="shared" si="18"/>
        <v>34</v>
      </c>
      <c r="U28" s="113">
        <f t="shared" si="19"/>
        <v>118</v>
      </c>
      <c r="V28" s="113">
        <f t="shared" si="20"/>
        <v>35</v>
      </c>
      <c r="W28" s="113">
        <f t="shared" si="21"/>
        <v>123</v>
      </c>
      <c r="X28" s="113">
        <f t="shared" si="22"/>
        <v>37</v>
      </c>
      <c r="Y28" s="113">
        <f t="shared" si="23"/>
        <v>129</v>
      </c>
      <c r="Z28" s="113">
        <f t="shared" si="24"/>
        <v>38</v>
      </c>
      <c r="AA28" s="113">
        <f t="shared" si="25"/>
        <v>134</v>
      </c>
      <c r="AB28" s="113">
        <f t="shared" si="26"/>
        <v>40</v>
      </c>
      <c r="AC28" s="114">
        <f t="shared" si="27"/>
        <v>141</v>
      </c>
    </row>
    <row r="29" spans="1:29" s="115" customFormat="1" ht="10" customHeight="1">
      <c r="A29" s="112">
        <v>25</v>
      </c>
      <c r="B29" s="113">
        <f t="shared" si="0"/>
        <v>19</v>
      </c>
      <c r="C29" s="113">
        <f t="shared" si="1"/>
        <v>65</v>
      </c>
      <c r="D29" s="113">
        <f t="shared" si="2"/>
        <v>21</v>
      </c>
      <c r="E29" s="113">
        <f t="shared" si="3"/>
        <v>73</v>
      </c>
      <c r="F29" s="113">
        <f t="shared" si="4"/>
        <v>23</v>
      </c>
      <c r="G29" s="113">
        <f t="shared" si="5"/>
        <v>79</v>
      </c>
      <c r="H29" s="113">
        <f t="shared" si="6"/>
        <v>26</v>
      </c>
      <c r="I29" s="113">
        <f t="shared" si="7"/>
        <v>92</v>
      </c>
      <c r="J29" s="113">
        <f t="shared" si="8"/>
        <v>28</v>
      </c>
      <c r="K29" s="113">
        <f t="shared" si="9"/>
        <v>96</v>
      </c>
      <c r="L29" s="113">
        <f t="shared" si="10"/>
        <v>29</v>
      </c>
      <c r="M29" s="113">
        <f t="shared" si="11"/>
        <v>101</v>
      </c>
      <c r="N29" s="113">
        <f t="shared" si="12"/>
        <v>30</v>
      </c>
      <c r="O29" s="113">
        <f t="shared" si="13"/>
        <v>104</v>
      </c>
      <c r="P29" s="113">
        <f t="shared" si="14"/>
        <v>32</v>
      </c>
      <c r="Q29" s="113">
        <f t="shared" si="15"/>
        <v>111</v>
      </c>
      <c r="R29" s="113">
        <f t="shared" si="16"/>
        <v>33</v>
      </c>
      <c r="S29" s="113">
        <f t="shared" si="17"/>
        <v>117</v>
      </c>
      <c r="T29" s="113">
        <f t="shared" si="18"/>
        <v>35</v>
      </c>
      <c r="U29" s="113">
        <f t="shared" si="19"/>
        <v>123</v>
      </c>
      <c r="V29" s="113">
        <f t="shared" si="20"/>
        <v>37</v>
      </c>
      <c r="W29" s="113">
        <f t="shared" si="21"/>
        <v>128</v>
      </c>
      <c r="X29" s="113">
        <f t="shared" si="22"/>
        <v>39</v>
      </c>
      <c r="Y29" s="113">
        <f t="shared" si="23"/>
        <v>135</v>
      </c>
      <c r="Z29" s="113">
        <f t="shared" si="24"/>
        <v>40</v>
      </c>
      <c r="AA29" s="113">
        <f t="shared" si="25"/>
        <v>140</v>
      </c>
      <c r="AB29" s="113">
        <f t="shared" si="26"/>
        <v>42</v>
      </c>
      <c r="AC29" s="114">
        <f t="shared" si="27"/>
        <v>147</v>
      </c>
    </row>
    <row r="30" spans="1:29" s="115" customFormat="1" ht="10" customHeight="1">
      <c r="A30" s="112">
        <v>26</v>
      </c>
      <c r="B30" s="113">
        <f t="shared" si="0"/>
        <v>19</v>
      </c>
      <c r="C30" s="113">
        <f t="shared" si="1"/>
        <v>67</v>
      </c>
      <c r="D30" s="113">
        <f t="shared" si="2"/>
        <v>22</v>
      </c>
      <c r="E30" s="113">
        <f t="shared" si="3"/>
        <v>76</v>
      </c>
      <c r="F30" s="113">
        <f t="shared" si="4"/>
        <v>23</v>
      </c>
      <c r="G30" s="113">
        <f t="shared" si="5"/>
        <v>82</v>
      </c>
      <c r="H30" s="113">
        <f t="shared" si="6"/>
        <v>27</v>
      </c>
      <c r="I30" s="113">
        <f t="shared" si="7"/>
        <v>96</v>
      </c>
      <c r="J30" s="113">
        <f t="shared" si="8"/>
        <v>29</v>
      </c>
      <c r="K30" s="113">
        <f t="shared" si="9"/>
        <v>100</v>
      </c>
      <c r="L30" s="113">
        <f t="shared" si="10"/>
        <v>30</v>
      </c>
      <c r="M30" s="113">
        <f t="shared" si="11"/>
        <v>105</v>
      </c>
      <c r="N30" s="113">
        <f t="shared" si="12"/>
        <v>31</v>
      </c>
      <c r="O30" s="113">
        <f t="shared" si="13"/>
        <v>108</v>
      </c>
      <c r="P30" s="113">
        <f t="shared" si="14"/>
        <v>33</v>
      </c>
      <c r="Q30" s="113">
        <f t="shared" si="15"/>
        <v>116</v>
      </c>
      <c r="R30" s="113">
        <f t="shared" si="16"/>
        <v>35</v>
      </c>
      <c r="S30" s="113">
        <f t="shared" si="17"/>
        <v>121</v>
      </c>
      <c r="T30" s="113">
        <f t="shared" si="18"/>
        <v>36</v>
      </c>
      <c r="U30" s="113">
        <f t="shared" si="19"/>
        <v>127</v>
      </c>
      <c r="V30" s="113">
        <f t="shared" si="20"/>
        <v>38</v>
      </c>
      <c r="W30" s="113">
        <f t="shared" si="21"/>
        <v>133</v>
      </c>
      <c r="X30" s="113">
        <f t="shared" si="22"/>
        <v>40</v>
      </c>
      <c r="Y30" s="113">
        <f t="shared" si="23"/>
        <v>140</v>
      </c>
      <c r="Z30" s="113">
        <f t="shared" si="24"/>
        <v>42</v>
      </c>
      <c r="AA30" s="113">
        <f t="shared" si="25"/>
        <v>146</v>
      </c>
      <c r="AB30" s="113">
        <f t="shared" si="26"/>
        <v>44</v>
      </c>
      <c r="AC30" s="114">
        <f t="shared" si="27"/>
        <v>153</v>
      </c>
    </row>
    <row r="31" spans="1:29" s="115" customFormat="1" ht="10" customHeight="1">
      <c r="A31" s="112">
        <v>27</v>
      </c>
      <c r="B31" s="113">
        <f t="shared" si="0"/>
        <v>20</v>
      </c>
      <c r="C31" s="113">
        <f t="shared" si="1"/>
        <v>70</v>
      </c>
      <c r="D31" s="113">
        <f t="shared" si="2"/>
        <v>23</v>
      </c>
      <c r="E31" s="113">
        <f t="shared" si="3"/>
        <v>79</v>
      </c>
      <c r="F31" s="113">
        <f t="shared" si="4"/>
        <v>24</v>
      </c>
      <c r="G31" s="113">
        <f t="shared" si="5"/>
        <v>85</v>
      </c>
      <c r="H31" s="113">
        <f t="shared" si="6"/>
        <v>29</v>
      </c>
      <c r="I31" s="113">
        <f t="shared" si="7"/>
        <v>100</v>
      </c>
      <c r="J31" s="113">
        <f t="shared" si="8"/>
        <v>30</v>
      </c>
      <c r="K31" s="113">
        <f t="shared" si="9"/>
        <v>104</v>
      </c>
      <c r="L31" s="113">
        <f t="shared" si="10"/>
        <v>31</v>
      </c>
      <c r="M31" s="113">
        <f t="shared" si="11"/>
        <v>109</v>
      </c>
      <c r="N31" s="113">
        <f t="shared" si="12"/>
        <v>32</v>
      </c>
      <c r="O31" s="113">
        <f t="shared" si="13"/>
        <v>113</v>
      </c>
      <c r="P31" s="113">
        <f t="shared" si="14"/>
        <v>34</v>
      </c>
      <c r="Q31" s="113">
        <f t="shared" si="15"/>
        <v>120</v>
      </c>
      <c r="R31" s="113">
        <f t="shared" si="16"/>
        <v>36</v>
      </c>
      <c r="S31" s="113">
        <f t="shared" si="17"/>
        <v>126</v>
      </c>
      <c r="T31" s="113">
        <f t="shared" si="18"/>
        <v>38</v>
      </c>
      <c r="U31" s="113">
        <f t="shared" si="19"/>
        <v>132</v>
      </c>
      <c r="V31" s="113">
        <f t="shared" si="20"/>
        <v>40</v>
      </c>
      <c r="W31" s="113">
        <f t="shared" si="21"/>
        <v>139</v>
      </c>
      <c r="X31" s="113">
        <f t="shared" si="22"/>
        <v>42</v>
      </c>
      <c r="Y31" s="113">
        <f t="shared" si="23"/>
        <v>146</v>
      </c>
      <c r="Z31" s="113">
        <f t="shared" si="24"/>
        <v>43</v>
      </c>
      <c r="AA31" s="113">
        <f t="shared" si="25"/>
        <v>151</v>
      </c>
      <c r="AB31" s="113">
        <f t="shared" si="26"/>
        <v>45</v>
      </c>
      <c r="AC31" s="114">
        <f t="shared" si="27"/>
        <v>159</v>
      </c>
    </row>
    <row r="32" spans="1:29" s="115" customFormat="1" ht="10" customHeight="1">
      <c r="A32" s="112">
        <v>28</v>
      </c>
      <c r="B32" s="113">
        <f t="shared" si="0"/>
        <v>21</v>
      </c>
      <c r="C32" s="113">
        <f t="shared" si="1"/>
        <v>73</v>
      </c>
      <c r="D32" s="113">
        <f t="shared" si="2"/>
        <v>23</v>
      </c>
      <c r="E32" s="113">
        <f t="shared" si="3"/>
        <v>82</v>
      </c>
      <c r="F32" s="113">
        <f t="shared" si="4"/>
        <v>25</v>
      </c>
      <c r="G32" s="113">
        <f t="shared" si="5"/>
        <v>88</v>
      </c>
      <c r="H32" s="113">
        <f t="shared" si="6"/>
        <v>30</v>
      </c>
      <c r="I32" s="113">
        <f t="shared" si="7"/>
        <v>103</v>
      </c>
      <c r="J32" s="113">
        <f t="shared" si="8"/>
        <v>31</v>
      </c>
      <c r="K32" s="113">
        <f t="shared" si="9"/>
        <v>108</v>
      </c>
      <c r="L32" s="113">
        <f t="shared" si="10"/>
        <v>32</v>
      </c>
      <c r="M32" s="113">
        <f t="shared" si="11"/>
        <v>113</v>
      </c>
      <c r="N32" s="113">
        <f t="shared" si="12"/>
        <v>33</v>
      </c>
      <c r="O32" s="113">
        <f t="shared" si="13"/>
        <v>117</v>
      </c>
      <c r="P32" s="113">
        <f t="shared" si="14"/>
        <v>36</v>
      </c>
      <c r="Q32" s="113">
        <f t="shared" si="15"/>
        <v>124</v>
      </c>
      <c r="R32" s="113">
        <f t="shared" si="16"/>
        <v>37</v>
      </c>
      <c r="S32" s="113">
        <f t="shared" si="17"/>
        <v>131</v>
      </c>
      <c r="T32" s="113">
        <f t="shared" si="18"/>
        <v>39</v>
      </c>
      <c r="U32" s="113">
        <f t="shared" si="19"/>
        <v>137</v>
      </c>
      <c r="V32" s="113">
        <f t="shared" si="20"/>
        <v>41</v>
      </c>
      <c r="W32" s="113">
        <f t="shared" si="21"/>
        <v>144</v>
      </c>
      <c r="X32" s="113">
        <f t="shared" si="22"/>
        <v>43</v>
      </c>
      <c r="Y32" s="113">
        <f t="shared" si="23"/>
        <v>151</v>
      </c>
      <c r="Z32" s="113">
        <f t="shared" si="24"/>
        <v>45</v>
      </c>
      <c r="AA32" s="113">
        <f t="shared" si="25"/>
        <v>157</v>
      </c>
      <c r="AB32" s="113">
        <f t="shared" si="26"/>
        <v>47</v>
      </c>
      <c r="AC32" s="114">
        <f t="shared" si="27"/>
        <v>165</v>
      </c>
    </row>
    <row r="33" spans="1:29" s="115" customFormat="1" ht="10" customHeight="1">
      <c r="A33" s="112">
        <v>29</v>
      </c>
      <c r="B33" s="113">
        <f t="shared" si="0"/>
        <v>21</v>
      </c>
      <c r="C33" s="113">
        <f t="shared" si="1"/>
        <v>75</v>
      </c>
      <c r="D33" s="113">
        <f t="shared" si="2"/>
        <v>24</v>
      </c>
      <c r="E33" s="113">
        <f t="shared" si="3"/>
        <v>85</v>
      </c>
      <c r="F33" s="113">
        <f t="shared" si="4"/>
        <v>26</v>
      </c>
      <c r="G33" s="113">
        <f t="shared" si="5"/>
        <v>91</v>
      </c>
      <c r="H33" s="113">
        <f t="shared" si="6"/>
        <v>31</v>
      </c>
      <c r="I33" s="113">
        <f t="shared" si="7"/>
        <v>107</v>
      </c>
      <c r="J33" s="113">
        <f t="shared" si="8"/>
        <v>32</v>
      </c>
      <c r="K33" s="113">
        <f t="shared" si="9"/>
        <v>112</v>
      </c>
      <c r="L33" s="113">
        <f t="shared" si="10"/>
        <v>33</v>
      </c>
      <c r="M33" s="113">
        <f t="shared" si="11"/>
        <v>117</v>
      </c>
      <c r="N33" s="113">
        <f t="shared" si="12"/>
        <v>35</v>
      </c>
      <c r="O33" s="113">
        <f t="shared" si="13"/>
        <v>121</v>
      </c>
      <c r="P33" s="113">
        <f t="shared" si="14"/>
        <v>37</v>
      </c>
      <c r="Q33" s="113">
        <f t="shared" si="15"/>
        <v>129</v>
      </c>
      <c r="R33" s="113">
        <f t="shared" si="16"/>
        <v>39</v>
      </c>
      <c r="S33" s="113">
        <f t="shared" si="17"/>
        <v>135</v>
      </c>
      <c r="T33" s="113">
        <f t="shared" si="18"/>
        <v>41</v>
      </c>
      <c r="U33" s="113">
        <f t="shared" si="19"/>
        <v>142</v>
      </c>
      <c r="V33" s="113">
        <f t="shared" si="20"/>
        <v>43</v>
      </c>
      <c r="W33" s="113">
        <f t="shared" si="21"/>
        <v>149</v>
      </c>
      <c r="X33" s="113">
        <f t="shared" si="22"/>
        <v>45</v>
      </c>
      <c r="Y33" s="113">
        <f t="shared" si="23"/>
        <v>156</v>
      </c>
      <c r="Z33" s="113">
        <f t="shared" si="24"/>
        <v>46</v>
      </c>
      <c r="AA33" s="113">
        <f t="shared" si="25"/>
        <v>162</v>
      </c>
      <c r="AB33" s="113">
        <f t="shared" si="26"/>
        <v>49</v>
      </c>
      <c r="AC33" s="114">
        <f t="shared" si="27"/>
        <v>171</v>
      </c>
    </row>
    <row r="34" spans="1:29" s="119" customFormat="1" ht="10" customHeight="1" thickBot="1">
      <c r="A34" s="116">
        <v>30</v>
      </c>
      <c r="B34" s="117">
        <f t="shared" si="0"/>
        <v>22</v>
      </c>
      <c r="C34" s="117">
        <f t="shared" si="1"/>
        <v>78</v>
      </c>
      <c r="D34" s="117">
        <f t="shared" si="2"/>
        <v>25</v>
      </c>
      <c r="E34" s="117">
        <f t="shared" si="3"/>
        <v>88</v>
      </c>
      <c r="F34" s="117">
        <f t="shared" si="4"/>
        <v>27</v>
      </c>
      <c r="G34" s="117">
        <f t="shared" si="5"/>
        <v>95</v>
      </c>
      <c r="H34" s="117">
        <f t="shared" si="6"/>
        <v>32</v>
      </c>
      <c r="I34" s="117">
        <f t="shared" si="7"/>
        <v>111</v>
      </c>
      <c r="J34" s="117">
        <f t="shared" si="8"/>
        <v>33</v>
      </c>
      <c r="K34" s="117">
        <f t="shared" si="9"/>
        <v>116</v>
      </c>
      <c r="L34" s="117">
        <f t="shared" si="10"/>
        <v>35</v>
      </c>
      <c r="M34" s="117">
        <f t="shared" si="11"/>
        <v>121</v>
      </c>
      <c r="N34" s="117">
        <f t="shared" si="12"/>
        <v>36</v>
      </c>
      <c r="O34" s="117">
        <f t="shared" si="13"/>
        <v>125</v>
      </c>
      <c r="P34" s="117">
        <f t="shared" si="14"/>
        <v>38</v>
      </c>
      <c r="Q34" s="117">
        <f t="shared" si="15"/>
        <v>133</v>
      </c>
      <c r="R34" s="117">
        <f t="shared" si="16"/>
        <v>40</v>
      </c>
      <c r="S34" s="117">
        <f t="shared" si="17"/>
        <v>140</v>
      </c>
      <c r="T34" s="117">
        <f t="shared" si="18"/>
        <v>42</v>
      </c>
      <c r="U34" s="117">
        <f t="shared" si="19"/>
        <v>147</v>
      </c>
      <c r="V34" s="117">
        <f t="shared" si="20"/>
        <v>44</v>
      </c>
      <c r="W34" s="117">
        <f t="shared" si="21"/>
        <v>154</v>
      </c>
      <c r="X34" s="117">
        <f t="shared" si="22"/>
        <v>46</v>
      </c>
      <c r="Y34" s="117">
        <f t="shared" si="23"/>
        <v>162</v>
      </c>
      <c r="Z34" s="117">
        <f t="shared" si="24"/>
        <v>48</v>
      </c>
      <c r="AA34" s="117">
        <f t="shared" si="25"/>
        <v>168</v>
      </c>
      <c r="AB34" s="117">
        <f t="shared" si="26"/>
        <v>50</v>
      </c>
      <c r="AC34" s="118">
        <f t="shared" si="27"/>
        <v>176</v>
      </c>
    </row>
    <row r="35" spans="1:29" ht="3" customHeight="1" thickBot="1">
      <c r="A35" s="563"/>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120"/>
      <c r="AC35" s="120"/>
    </row>
    <row r="36" spans="1:29" ht="12" customHeight="1">
      <c r="A36" s="556"/>
      <c r="B36" s="559" t="s">
        <v>55</v>
      </c>
      <c r="C36" s="559"/>
      <c r="D36" s="559" t="s">
        <v>56</v>
      </c>
      <c r="E36" s="559"/>
      <c r="F36" s="559" t="s">
        <v>162</v>
      </c>
      <c r="G36" s="559"/>
      <c r="H36" s="559" t="s">
        <v>163</v>
      </c>
      <c r="I36" s="559"/>
      <c r="J36" s="559" t="s">
        <v>164</v>
      </c>
      <c r="K36" s="559"/>
      <c r="L36" s="559" t="s">
        <v>165</v>
      </c>
      <c r="M36" s="559"/>
      <c r="N36" s="559" t="s">
        <v>166</v>
      </c>
      <c r="O36" s="559"/>
      <c r="P36" s="559" t="s">
        <v>167</v>
      </c>
      <c r="Q36" s="559"/>
      <c r="R36" s="559" t="s">
        <v>168</v>
      </c>
      <c r="S36" s="559"/>
      <c r="T36" s="559" t="s">
        <v>169</v>
      </c>
      <c r="U36" s="559"/>
      <c r="V36" s="559" t="s">
        <v>170</v>
      </c>
      <c r="W36" s="559"/>
      <c r="X36" s="559" t="s">
        <v>171</v>
      </c>
      <c r="Y36" s="559"/>
      <c r="Z36" s="559" t="s">
        <v>172</v>
      </c>
      <c r="AA36" s="559"/>
      <c r="AB36" s="560"/>
      <c r="AC36" s="561"/>
    </row>
    <row r="37" spans="1:29" ht="12" customHeight="1">
      <c r="A37" s="557"/>
      <c r="B37" s="553">
        <v>26400</v>
      </c>
      <c r="C37" s="553"/>
      <c r="D37" s="554">
        <v>27600</v>
      </c>
      <c r="E37" s="555"/>
      <c r="F37" s="553">
        <v>28800</v>
      </c>
      <c r="G37" s="553"/>
      <c r="H37" s="553">
        <v>30300</v>
      </c>
      <c r="I37" s="553"/>
      <c r="J37" s="553">
        <v>31800</v>
      </c>
      <c r="K37" s="553"/>
      <c r="L37" s="553">
        <v>33300</v>
      </c>
      <c r="M37" s="553"/>
      <c r="N37" s="553">
        <v>34800</v>
      </c>
      <c r="O37" s="553"/>
      <c r="P37" s="553">
        <v>36300</v>
      </c>
      <c r="Q37" s="553"/>
      <c r="R37" s="553">
        <v>38200</v>
      </c>
      <c r="S37" s="553"/>
      <c r="T37" s="554">
        <v>40100</v>
      </c>
      <c r="U37" s="555"/>
      <c r="V37" s="553">
        <v>42000</v>
      </c>
      <c r="W37" s="553"/>
      <c r="X37" s="553">
        <v>43900</v>
      </c>
      <c r="Y37" s="553"/>
      <c r="Z37" s="553">
        <v>45800</v>
      </c>
      <c r="AA37" s="553"/>
      <c r="AB37" s="553"/>
      <c r="AC37" s="562"/>
    </row>
    <row r="38" spans="1:29" ht="12" customHeight="1">
      <c r="A38" s="558"/>
      <c r="B38" s="110" t="s">
        <v>28</v>
      </c>
      <c r="C38" s="110" t="s">
        <v>29</v>
      </c>
      <c r="D38" s="110" t="s">
        <v>28</v>
      </c>
      <c r="E38" s="110" t="s">
        <v>29</v>
      </c>
      <c r="F38" s="110" t="s">
        <v>28</v>
      </c>
      <c r="G38" s="110" t="s">
        <v>29</v>
      </c>
      <c r="H38" s="110" t="s">
        <v>28</v>
      </c>
      <c r="I38" s="110" t="s">
        <v>29</v>
      </c>
      <c r="J38" s="110" t="s">
        <v>28</v>
      </c>
      <c r="K38" s="110" t="s">
        <v>29</v>
      </c>
      <c r="L38" s="110" t="s">
        <v>28</v>
      </c>
      <c r="M38" s="110" t="s">
        <v>29</v>
      </c>
      <c r="N38" s="110" t="s">
        <v>28</v>
      </c>
      <c r="O38" s="110" t="s">
        <v>29</v>
      </c>
      <c r="P38" s="110" t="s">
        <v>28</v>
      </c>
      <c r="Q38" s="110" t="s">
        <v>29</v>
      </c>
      <c r="R38" s="110" t="s">
        <v>28</v>
      </c>
      <c r="S38" s="110" t="s">
        <v>29</v>
      </c>
      <c r="T38" s="110" t="s">
        <v>28</v>
      </c>
      <c r="U38" s="110" t="s">
        <v>29</v>
      </c>
      <c r="V38" s="110" t="s">
        <v>28</v>
      </c>
      <c r="W38" s="110" t="s">
        <v>29</v>
      </c>
      <c r="X38" s="110" t="s">
        <v>28</v>
      </c>
      <c r="Y38" s="110" t="s">
        <v>29</v>
      </c>
      <c r="Z38" s="110" t="s">
        <v>28</v>
      </c>
      <c r="AA38" s="110" t="s">
        <v>29</v>
      </c>
      <c r="AB38" s="110"/>
      <c r="AC38" s="111"/>
    </row>
    <row r="39" spans="1:29" s="115" customFormat="1" ht="10" customHeight="1">
      <c r="A39" s="112">
        <v>1</v>
      </c>
      <c r="B39" s="113">
        <f t="shared" ref="B39:B68" si="28">ROUND($B$37*$A39/30*$AE$3*20/100,0)</f>
        <v>2</v>
      </c>
      <c r="C39" s="113">
        <f t="shared" ref="C39:C68" si="29">ROUND($B$37*$A39/30*$AE$3*70/100,0)</f>
        <v>6</v>
      </c>
      <c r="D39" s="113">
        <f t="shared" ref="D39:D68" si="30">ROUND($D$37*$A39/30*$AE$3*20/100,0)</f>
        <v>2</v>
      </c>
      <c r="E39" s="113">
        <f t="shared" ref="E39:E68" si="31">ROUND($D$37*$A39/30*$AE$3*70/100,0)</f>
        <v>6</v>
      </c>
      <c r="F39" s="113">
        <f t="shared" ref="F39:F68" si="32">ROUND($F$37*$A39/30*$AE$3*20/100,0)</f>
        <v>2</v>
      </c>
      <c r="G39" s="113">
        <f t="shared" ref="G39:G68" si="33">ROUND($F$37*$A39/30*$AE$3*70/100,0)</f>
        <v>7</v>
      </c>
      <c r="H39" s="113">
        <f t="shared" ref="H39:H68" si="34">ROUND($H$37*$A39/30*$AE$3*20/100,0)</f>
        <v>2</v>
      </c>
      <c r="I39" s="113">
        <f t="shared" ref="I39:I68" si="35">ROUND($H$37*$A39/30*$AE$3*70/100,0)</f>
        <v>7</v>
      </c>
      <c r="J39" s="113">
        <f t="shared" ref="J39:J68" si="36">ROUND($J$37*$A39/30*$AE$3*20/100,0)</f>
        <v>2</v>
      </c>
      <c r="K39" s="113">
        <f t="shared" ref="K39:K68" si="37">ROUND($J$37*$A39/30*$AE$3*70/100,0)</f>
        <v>7</v>
      </c>
      <c r="L39" s="113">
        <f t="shared" ref="L39:L68" si="38">ROUND($L$37*$A39/30*$AE$3*20/100,0)</f>
        <v>2</v>
      </c>
      <c r="M39" s="113">
        <f t="shared" ref="M39:M68" si="39">ROUND($L$37*$A39/30*$AE$3*70/100,0)</f>
        <v>8</v>
      </c>
      <c r="N39" s="113">
        <f t="shared" ref="N39:N68" si="40">ROUND($N$37*$A39/30*$AE$3*20/100,0)</f>
        <v>2</v>
      </c>
      <c r="O39" s="113">
        <f t="shared" ref="O39:O68" si="41">ROUND($N$37*$A39/30*$AE$3*70/100,0)</f>
        <v>8</v>
      </c>
      <c r="P39" s="113">
        <f t="shared" ref="P39:P68" si="42">ROUND($P$37*$A39/30*$AE$3*20/100,0)</f>
        <v>2</v>
      </c>
      <c r="Q39" s="113">
        <f t="shared" ref="Q39:Q68" si="43">ROUND($P$37*$A39/30*$AE$3*70/100,0)</f>
        <v>8</v>
      </c>
      <c r="R39" s="113">
        <f t="shared" ref="R39:R68" si="44">ROUND($R$37*$A39/30*$AE$3*20/100,0)</f>
        <v>3</v>
      </c>
      <c r="S39" s="113">
        <f t="shared" ref="S39:S68" si="45">ROUND($R$37*$A39/30*$AE$3*70/100,0)</f>
        <v>9</v>
      </c>
      <c r="T39" s="113">
        <f t="shared" ref="T39:T68" si="46">ROUND($T$37*$A39/30*$AE$3*20/100,0)</f>
        <v>3</v>
      </c>
      <c r="U39" s="113">
        <f t="shared" ref="U39:U68" si="47">ROUND($T$37*$A39/30*$AE$3*70/100,0)</f>
        <v>9</v>
      </c>
      <c r="V39" s="113">
        <f t="shared" ref="V39:V68" si="48">ROUND($V$37*$A39/30*$AE$3*20/100,0)</f>
        <v>3</v>
      </c>
      <c r="W39" s="113">
        <f t="shared" ref="W39:W68" si="49">ROUND($V$37*$A39/30*$AE$3*70/100,0)</f>
        <v>10</v>
      </c>
      <c r="X39" s="113">
        <f t="shared" ref="X39:X68" si="50">ROUND($X$37*$A39/30*$AE$3*20/100,0)</f>
        <v>3</v>
      </c>
      <c r="Y39" s="113">
        <f t="shared" ref="Y39:Y68" si="51">ROUND($X$37*$A39/30*$AE$3*70/100,0)</f>
        <v>10</v>
      </c>
      <c r="Z39" s="121">
        <f t="shared" ref="Z39:Z68" si="52">ROUND($Z$37*$A39/30*$AE$3*20/100,0)</f>
        <v>3</v>
      </c>
      <c r="AA39" s="113">
        <f>ROUND($Z$37*$A39/30*$AE$3*70/100,0)</f>
        <v>11</v>
      </c>
      <c r="AB39" s="121"/>
      <c r="AC39" s="114"/>
    </row>
    <row r="40" spans="1:29" s="115" customFormat="1" ht="10" customHeight="1">
      <c r="A40" s="112">
        <v>2</v>
      </c>
      <c r="B40" s="113">
        <f t="shared" si="28"/>
        <v>4</v>
      </c>
      <c r="C40" s="113">
        <f t="shared" si="29"/>
        <v>12</v>
      </c>
      <c r="D40" s="113">
        <f t="shared" si="30"/>
        <v>4</v>
      </c>
      <c r="E40" s="113">
        <f t="shared" si="31"/>
        <v>13</v>
      </c>
      <c r="F40" s="113">
        <f t="shared" si="32"/>
        <v>4</v>
      </c>
      <c r="G40" s="113">
        <f t="shared" si="33"/>
        <v>13</v>
      </c>
      <c r="H40" s="113">
        <f t="shared" si="34"/>
        <v>4</v>
      </c>
      <c r="I40" s="113">
        <f t="shared" si="35"/>
        <v>14</v>
      </c>
      <c r="J40" s="113">
        <f t="shared" si="36"/>
        <v>4</v>
      </c>
      <c r="K40" s="113">
        <f t="shared" si="37"/>
        <v>15</v>
      </c>
      <c r="L40" s="113">
        <f t="shared" si="38"/>
        <v>4</v>
      </c>
      <c r="M40" s="113">
        <f t="shared" si="39"/>
        <v>16</v>
      </c>
      <c r="N40" s="113">
        <f t="shared" si="40"/>
        <v>5</v>
      </c>
      <c r="O40" s="113">
        <f t="shared" si="41"/>
        <v>16</v>
      </c>
      <c r="P40" s="113">
        <f t="shared" si="42"/>
        <v>5</v>
      </c>
      <c r="Q40" s="113">
        <f t="shared" si="43"/>
        <v>17</v>
      </c>
      <c r="R40" s="113">
        <f t="shared" si="44"/>
        <v>5</v>
      </c>
      <c r="S40" s="113">
        <f t="shared" si="45"/>
        <v>18</v>
      </c>
      <c r="T40" s="113">
        <f t="shared" si="46"/>
        <v>5</v>
      </c>
      <c r="U40" s="113">
        <f t="shared" si="47"/>
        <v>19</v>
      </c>
      <c r="V40" s="113">
        <f t="shared" si="48"/>
        <v>6</v>
      </c>
      <c r="W40" s="113">
        <f t="shared" si="49"/>
        <v>20</v>
      </c>
      <c r="X40" s="113">
        <f t="shared" si="50"/>
        <v>6</v>
      </c>
      <c r="Y40" s="113">
        <f t="shared" si="51"/>
        <v>20</v>
      </c>
      <c r="Z40" s="121">
        <f t="shared" si="52"/>
        <v>6</v>
      </c>
      <c r="AA40" s="113">
        <f t="shared" ref="AA40:AA68" si="53">ROUND($Z$37*$A40/30*$AE$3*70/100,0)</f>
        <v>21</v>
      </c>
      <c r="AB40" s="121"/>
      <c r="AC40" s="114"/>
    </row>
    <row r="41" spans="1:29" s="115" customFormat="1" ht="10" customHeight="1">
      <c r="A41" s="112">
        <v>3</v>
      </c>
      <c r="B41" s="113">
        <f t="shared" si="28"/>
        <v>5</v>
      </c>
      <c r="C41" s="113">
        <f t="shared" si="29"/>
        <v>18</v>
      </c>
      <c r="D41" s="113">
        <f t="shared" si="30"/>
        <v>6</v>
      </c>
      <c r="E41" s="113">
        <f t="shared" si="31"/>
        <v>19</v>
      </c>
      <c r="F41" s="113">
        <f t="shared" si="32"/>
        <v>6</v>
      </c>
      <c r="G41" s="113">
        <f t="shared" si="33"/>
        <v>20</v>
      </c>
      <c r="H41" s="113">
        <f t="shared" si="34"/>
        <v>6</v>
      </c>
      <c r="I41" s="113">
        <f t="shared" si="35"/>
        <v>21</v>
      </c>
      <c r="J41" s="113">
        <f t="shared" si="36"/>
        <v>6</v>
      </c>
      <c r="K41" s="113">
        <f t="shared" si="37"/>
        <v>22</v>
      </c>
      <c r="L41" s="113">
        <f t="shared" si="38"/>
        <v>7</v>
      </c>
      <c r="M41" s="113">
        <f t="shared" si="39"/>
        <v>23</v>
      </c>
      <c r="N41" s="113">
        <f t="shared" si="40"/>
        <v>7</v>
      </c>
      <c r="O41" s="113">
        <f t="shared" si="41"/>
        <v>24</v>
      </c>
      <c r="P41" s="113">
        <f t="shared" si="42"/>
        <v>7</v>
      </c>
      <c r="Q41" s="113">
        <f t="shared" si="43"/>
        <v>25</v>
      </c>
      <c r="R41" s="113">
        <f t="shared" si="44"/>
        <v>8</v>
      </c>
      <c r="S41" s="113">
        <f t="shared" si="45"/>
        <v>27</v>
      </c>
      <c r="T41" s="113">
        <f t="shared" si="46"/>
        <v>8</v>
      </c>
      <c r="U41" s="113">
        <f t="shared" si="47"/>
        <v>28</v>
      </c>
      <c r="V41" s="113">
        <f t="shared" si="48"/>
        <v>8</v>
      </c>
      <c r="W41" s="113">
        <f t="shared" si="49"/>
        <v>29</v>
      </c>
      <c r="X41" s="113">
        <f t="shared" si="50"/>
        <v>9</v>
      </c>
      <c r="Y41" s="113">
        <f t="shared" si="51"/>
        <v>31</v>
      </c>
      <c r="Z41" s="121">
        <f t="shared" si="52"/>
        <v>9</v>
      </c>
      <c r="AA41" s="113">
        <f t="shared" si="53"/>
        <v>32</v>
      </c>
      <c r="AB41" s="121"/>
      <c r="AC41" s="114"/>
    </row>
    <row r="42" spans="1:29" s="115" customFormat="1" ht="10" customHeight="1">
      <c r="A42" s="112">
        <v>4</v>
      </c>
      <c r="B42" s="113">
        <f t="shared" si="28"/>
        <v>7</v>
      </c>
      <c r="C42" s="113">
        <f t="shared" si="29"/>
        <v>25</v>
      </c>
      <c r="D42" s="113">
        <f t="shared" si="30"/>
        <v>7</v>
      </c>
      <c r="E42" s="113">
        <f t="shared" si="31"/>
        <v>26</v>
      </c>
      <c r="F42" s="113">
        <f t="shared" si="32"/>
        <v>8</v>
      </c>
      <c r="G42" s="113">
        <f t="shared" si="33"/>
        <v>27</v>
      </c>
      <c r="H42" s="113">
        <f t="shared" si="34"/>
        <v>8</v>
      </c>
      <c r="I42" s="113">
        <f t="shared" si="35"/>
        <v>28</v>
      </c>
      <c r="J42" s="113">
        <f t="shared" si="36"/>
        <v>8</v>
      </c>
      <c r="K42" s="113">
        <f t="shared" si="37"/>
        <v>30</v>
      </c>
      <c r="L42" s="113">
        <f t="shared" si="38"/>
        <v>9</v>
      </c>
      <c r="M42" s="113">
        <f t="shared" si="39"/>
        <v>31</v>
      </c>
      <c r="N42" s="113">
        <f t="shared" si="40"/>
        <v>9</v>
      </c>
      <c r="O42" s="113">
        <f t="shared" si="41"/>
        <v>32</v>
      </c>
      <c r="P42" s="113">
        <f t="shared" si="42"/>
        <v>10</v>
      </c>
      <c r="Q42" s="113">
        <f t="shared" si="43"/>
        <v>34</v>
      </c>
      <c r="R42" s="113">
        <f t="shared" si="44"/>
        <v>10</v>
      </c>
      <c r="S42" s="113">
        <f t="shared" si="45"/>
        <v>36</v>
      </c>
      <c r="T42" s="113">
        <f t="shared" si="46"/>
        <v>11</v>
      </c>
      <c r="U42" s="113">
        <f t="shared" si="47"/>
        <v>37</v>
      </c>
      <c r="V42" s="113">
        <f t="shared" si="48"/>
        <v>11</v>
      </c>
      <c r="W42" s="113">
        <f t="shared" si="49"/>
        <v>39</v>
      </c>
      <c r="X42" s="113">
        <f t="shared" si="50"/>
        <v>12</v>
      </c>
      <c r="Y42" s="113">
        <f t="shared" si="51"/>
        <v>41</v>
      </c>
      <c r="Z42" s="121">
        <f t="shared" si="52"/>
        <v>12</v>
      </c>
      <c r="AA42" s="113">
        <f t="shared" si="53"/>
        <v>43</v>
      </c>
      <c r="AB42" s="121"/>
      <c r="AC42" s="114"/>
    </row>
    <row r="43" spans="1:29" s="115" customFormat="1" ht="10" customHeight="1">
      <c r="A43" s="112">
        <v>5</v>
      </c>
      <c r="B43" s="113">
        <f t="shared" si="28"/>
        <v>9</v>
      </c>
      <c r="C43" s="113">
        <f t="shared" si="29"/>
        <v>31</v>
      </c>
      <c r="D43" s="113">
        <f t="shared" si="30"/>
        <v>9</v>
      </c>
      <c r="E43" s="113">
        <f t="shared" si="31"/>
        <v>32</v>
      </c>
      <c r="F43" s="113">
        <f t="shared" si="32"/>
        <v>10</v>
      </c>
      <c r="G43" s="113">
        <f t="shared" si="33"/>
        <v>34</v>
      </c>
      <c r="H43" s="113">
        <f t="shared" si="34"/>
        <v>10</v>
      </c>
      <c r="I43" s="113">
        <f t="shared" si="35"/>
        <v>35</v>
      </c>
      <c r="J43" s="113">
        <f t="shared" si="36"/>
        <v>11</v>
      </c>
      <c r="K43" s="113">
        <f t="shared" si="37"/>
        <v>37</v>
      </c>
      <c r="L43" s="113">
        <f t="shared" si="38"/>
        <v>11</v>
      </c>
      <c r="M43" s="113">
        <f t="shared" si="39"/>
        <v>39</v>
      </c>
      <c r="N43" s="113">
        <f t="shared" si="40"/>
        <v>12</v>
      </c>
      <c r="O43" s="113">
        <f t="shared" si="41"/>
        <v>41</v>
      </c>
      <c r="P43" s="113">
        <f t="shared" si="42"/>
        <v>12</v>
      </c>
      <c r="Q43" s="113">
        <f t="shared" si="43"/>
        <v>42</v>
      </c>
      <c r="R43" s="113">
        <f t="shared" si="44"/>
        <v>13</v>
      </c>
      <c r="S43" s="113">
        <f t="shared" si="45"/>
        <v>45</v>
      </c>
      <c r="T43" s="113">
        <f t="shared" si="46"/>
        <v>13</v>
      </c>
      <c r="U43" s="113">
        <f t="shared" si="47"/>
        <v>47</v>
      </c>
      <c r="V43" s="113">
        <f t="shared" si="48"/>
        <v>14</v>
      </c>
      <c r="W43" s="113">
        <f t="shared" si="49"/>
        <v>49</v>
      </c>
      <c r="X43" s="113">
        <f t="shared" si="50"/>
        <v>15</v>
      </c>
      <c r="Y43" s="113">
        <f t="shared" si="51"/>
        <v>51</v>
      </c>
      <c r="Z43" s="121">
        <f t="shared" si="52"/>
        <v>15</v>
      </c>
      <c r="AA43" s="113">
        <f t="shared" si="53"/>
        <v>53</v>
      </c>
      <c r="AB43" s="121"/>
      <c r="AC43" s="114"/>
    </row>
    <row r="44" spans="1:29" s="115" customFormat="1" ht="10" customHeight="1">
      <c r="A44" s="112">
        <v>6</v>
      </c>
      <c r="B44" s="113">
        <f t="shared" si="28"/>
        <v>11</v>
      </c>
      <c r="C44" s="113">
        <f t="shared" si="29"/>
        <v>37</v>
      </c>
      <c r="D44" s="113">
        <f t="shared" si="30"/>
        <v>11</v>
      </c>
      <c r="E44" s="113">
        <f t="shared" si="31"/>
        <v>39</v>
      </c>
      <c r="F44" s="113">
        <f t="shared" si="32"/>
        <v>12</v>
      </c>
      <c r="G44" s="113">
        <f t="shared" si="33"/>
        <v>40</v>
      </c>
      <c r="H44" s="113">
        <f t="shared" si="34"/>
        <v>12</v>
      </c>
      <c r="I44" s="113">
        <f t="shared" si="35"/>
        <v>42</v>
      </c>
      <c r="J44" s="113">
        <f t="shared" si="36"/>
        <v>13</v>
      </c>
      <c r="K44" s="113">
        <f t="shared" si="37"/>
        <v>45</v>
      </c>
      <c r="L44" s="113">
        <f t="shared" si="38"/>
        <v>13</v>
      </c>
      <c r="M44" s="113">
        <f t="shared" si="39"/>
        <v>47</v>
      </c>
      <c r="N44" s="113">
        <f t="shared" si="40"/>
        <v>14</v>
      </c>
      <c r="O44" s="113">
        <f t="shared" si="41"/>
        <v>49</v>
      </c>
      <c r="P44" s="113">
        <f t="shared" si="42"/>
        <v>15</v>
      </c>
      <c r="Q44" s="113">
        <f t="shared" si="43"/>
        <v>51</v>
      </c>
      <c r="R44" s="113">
        <f t="shared" si="44"/>
        <v>15</v>
      </c>
      <c r="S44" s="113">
        <f t="shared" si="45"/>
        <v>53</v>
      </c>
      <c r="T44" s="113">
        <f t="shared" si="46"/>
        <v>16</v>
      </c>
      <c r="U44" s="113">
        <f t="shared" si="47"/>
        <v>56</v>
      </c>
      <c r="V44" s="113">
        <f t="shared" si="48"/>
        <v>17</v>
      </c>
      <c r="W44" s="113">
        <f t="shared" si="49"/>
        <v>59</v>
      </c>
      <c r="X44" s="113">
        <f t="shared" si="50"/>
        <v>18</v>
      </c>
      <c r="Y44" s="113">
        <f t="shared" si="51"/>
        <v>61</v>
      </c>
      <c r="Z44" s="121">
        <f t="shared" si="52"/>
        <v>18</v>
      </c>
      <c r="AA44" s="113">
        <f t="shared" si="53"/>
        <v>64</v>
      </c>
      <c r="AB44" s="121"/>
      <c r="AC44" s="114"/>
    </row>
    <row r="45" spans="1:29" s="115" customFormat="1" ht="10" customHeight="1">
      <c r="A45" s="112">
        <v>7</v>
      </c>
      <c r="B45" s="113">
        <f t="shared" si="28"/>
        <v>12</v>
      </c>
      <c r="C45" s="113">
        <f t="shared" si="29"/>
        <v>43</v>
      </c>
      <c r="D45" s="113">
        <f t="shared" si="30"/>
        <v>13</v>
      </c>
      <c r="E45" s="113">
        <f t="shared" si="31"/>
        <v>45</v>
      </c>
      <c r="F45" s="113">
        <f t="shared" si="32"/>
        <v>13</v>
      </c>
      <c r="G45" s="113">
        <f t="shared" si="33"/>
        <v>47</v>
      </c>
      <c r="H45" s="113">
        <f t="shared" si="34"/>
        <v>14</v>
      </c>
      <c r="I45" s="113">
        <f t="shared" si="35"/>
        <v>49</v>
      </c>
      <c r="J45" s="113">
        <f t="shared" si="36"/>
        <v>15</v>
      </c>
      <c r="K45" s="113">
        <f t="shared" si="37"/>
        <v>52</v>
      </c>
      <c r="L45" s="113">
        <f t="shared" si="38"/>
        <v>16</v>
      </c>
      <c r="M45" s="113">
        <f t="shared" si="39"/>
        <v>54</v>
      </c>
      <c r="N45" s="113">
        <f t="shared" si="40"/>
        <v>16</v>
      </c>
      <c r="O45" s="113">
        <f t="shared" si="41"/>
        <v>57</v>
      </c>
      <c r="P45" s="113">
        <f t="shared" si="42"/>
        <v>17</v>
      </c>
      <c r="Q45" s="113">
        <f t="shared" si="43"/>
        <v>59</v>
      </c>
      <c r="R45" s="113">
        <f t="shared" si="44"/>
        <v>18</v>
      </c>
      <c r="S45" s="113">
        <f t="shared" si="45"/>
        <v>62</v>
      </c>
      <c r="T45" s="113">
        <f t="shared" si="46"/>
        <v>19</v>
      </c>
      <c r="U45" s="113">
        <f t="shared" si="47"/>
        <v>65</v>
      </c>
      <c r="V45" s="113">
        <f t="shared" si="48"/>
        <v>20</v>
      </c>
      <c r="W45" s="113">
        <f t="shared" si="49"/>
        <v>69</v>
      </c>
      <c r="X45" s="113">
        <f t="shared" si="50"/>
        <v>20</v>
      </c>
      <c r="Y45" s="113">
        <f t="shared" si="51"/>
        <v>72</v>
      </c>
      <c r="Z45" s="121">
        <f t="shared" si="52"/>
        <v>21</v>
      </c>
      <c r="AA45" s="113">
        <f t="shared" si="53"/>
        <v>75</v>
      </c>
      <c r="AB45" s="121"/>
      <c r="AC45" s="114"/>
    </row>
    <row r="46" spans="1:29" s="115" customFormat="1" ht="10" customHeight="1">
      <c r="A46" s="112">
        <v>8</v>
      </c>
      <c r="B46" s="113">
        <f t="shared" si="28"/>
        <v>14</v>
      </c>
      <c r="C46" s="113">
        <f t="shared" si="29"/>
        <v>49</v>
      </c>
      <c r="D46" s="113">
        <f t="shared" si="30"/>
        <v>15</v>
      </c>
      <c r="E46" s="113">
        <f t="shared" si="31"/>
        <v>52</v>
      </c>
      <c r="F46" s="113">
        <f t="shared" si="32"/>
        <v>15</v>
      </c>
      <c r="G46" s="113">
        <f t="shared" si="33"/>
        <v>54</v>
      </c>
      <c r="H46" s="113">
        <f t="shared" si="34"/>
        <v>16</v>
      </c>
      <c r="I46" s="113">
        <f t="shared" si="35"/>
        <v>57</v>
      </c>
      <c r="J46" s="113">
        <f t="shared" si="36"/>
        <v>17</v>
      </c>
      <c r="K46" s="113">
        <f t="shared" si="37"/>
        <v>59</v>
      </c>
      <c r="L46" s="113">
        <f t="shared" si="38"/>
        <v>18</v>
      </c>
      <c r="M46" s="113">
        <f t="shared" si="39"/>
        <v>62</v>
      </c>
      <c r="N46" s="113">
        <f t="shared" si="40"/>
        <v>19</v>
      </c>
      <c r="O46" s="113">
        <f t="shared" si="41"/>
        <v>65</v>
      </c>
      <c r="P46" s="113">
        <f t="shared" si="42"/>
        <v>19</v>
      </c>
      <c r="Q46" s="113">
        <f t="shared" si="43"/>
        <v>68</v>
      </c>
      <c r="R46" s="113">
        <f t="shared" si="44"/>
        <v>20</v>
      </c>
      <c r="S46" s="113">
        <f t="shared" si="45"/>
        <v>71</v>
      </c>
      <c r="T46" s="113">
        <f t="shared" si="46"/>
        <v>21</v>
      </c>
      <c r="U46" s="113">
        <f t="shared" si="47"/>
        <v>75</v>
      </c>
      <c r="V46" s="113">
        <f t="shared" si="48"/>
        <v>22</v>
      </c>
      <c r="W46" s="113">
        <f t="shared" si="49"/>
        <v>78</v>
      </c>
      <c r="X46" s="113">
        <f t="shared" si="50"/>
        <v>23</v>
      </c>
      <c r="Y46" s="113">
        <f t="shared" si="51"/>
        <v>82</v>
      </c>
      <c r="Z46" s="121">
        <f t="shared" si="52"/>
        <v>24</v>
      </c>
      <c r="AA46" s="113">
        <f t="shared" si="53"/>
        <v>85</v>
      </c>
      <c r="AB46" s="121"/>
      <c r="AC46" s="114"/>
    </row>
    <row r="47" spans="1:29" s="115" customFormat="1" ht="10" customHeight="1">
      <c r="A47" s="112">
        <v>9</v>
      </c>
      <c r="B47" s="113">
        <f t="shared" si="28"/>
        <v>16</v>
      </c>
      <c r="C47" s="113">
        <f t="shared" si="29"/>
        <v>55</v>
      </c>
      <c r="D47" s="113">
        <f t="shared" si="30"/>
        <v>17</v>
      </c>
      <c r="E47" s="113">
        <f t="shared" si="31"/>
        <v>58</v>
      </c>
      <c r="F47" s="113">
        <f t="shared" si="32"/>
        <v>17</v>
      </c>
      <c r="G47" s="113">
        <f t="shared" si="33"/>
        <v>60</v>
      </c>
      <c r="H47" s="113">
        <f t="shared" si="34"/>
        <v>18</v>
      </c>
      <c r="I47" s="113">
        <f t="shared" si="35"/>
        <v>64</v>
      </c>
      <c r="J47" s="113">
        <f t="shared" si="36"/>
        <v>19</v>
      </c>
      <c r="K47" s="113">
        <f t="shared" si="37"/>
        <v>67</v>
      </c>
      <c r="L47" s="113">
        <f t="shared" si="38"/>
        <v>20</v>
      </c>
      <c r="M47" s="113">
        <f t="shared" si="39"/>
        <v>70</v>
      </c>
      <c r="N47" s="113">
        <f t="shared" si="40"/>
        <v>21</v>
      </c>
      <c r="O47" s="113">
        <f t="shared" si="41"/>
        <v>73</v>
      </c>
      <c r="P47" s="113">
        <f t="shared" si="42"/>
        <v>22</v>
      </c>
      <c r="Q47" s="113">
        <f t="shared" si="43"/>
        <v>76</v>
      </c>
      <c r="R47" s="113">
        <f t="shared" si="44"/>
        <v>23</v>
      </c>
      <c r="S47" s="113">
        <f t="shared" si="45"/>
        <v>80</v>
      </c>
      <c r="T47" s="113">
        <f t="shared" si="46"/>
        <v>24</v>
      </c>
      <c r="U47" s="113">
        <f t="shared" si="47"/>
        <v>84</v>
      </c>
      <c r="V47" s="113">
        <f t="shared" si="48"/>
        <v>25</v>
      </c>
      <c r="W47" s="113">
        <f t="shared" si="49"/>
        <v>88</v>
      </c>
      <c r="X47" s="113">
        <f t="shared" si="50"/>
        <v>26</v>
      </c>
      <c r="Y47" s="113">
        <f t="shared" si="51"/>
        <v>92</v>
      </c>
      <c r="Z47" s="121">
        <f t="shared" si="52"/>
        <v>27</v>
      </c>
      <c r="AA47" s="113">
        <f t="shared" si="53"/>
        <v>96</v>
      </c>
      <c r="AB47" s="121"/>
      <c r="AC47" s="114"/>
    </row>
    <row r="48" spans="1:29" s="115" customFormat="1" ht="10" customHeight="1">
      <c r="A48" s="112">
        <v>10</v>
      </c>
      <c r="B48" s="113">
        <f t="shared" si="28"/>
        <v>18</v>
      </c>
      <c r="C48" s="113">
        <f t="shared" si="29"/>
        <v>62</v>
      </c>
      <c r="D48" s="113">
        <f t="shared" si="30"/>
        <v>18</v>
      </c>
      <c r="E48" s="113">
        <f t="shared" si="31"/>
        <v>64</v>
      </c>
      <c r="F48" s="113">
        <f t="shared" si="32"/>
        <v>19</v>
      </c>
      <c r="G48" s="113">
        <f t="shared" si="33"/>
        <v>67</v>
      </c>
      <c r="H48" s="113">
        <f t="shared" si="34"/>
        <v>20</v>
      </c>
      <c r="I48" s="113">
        <f t="shared" si="35"/>
        <v>71</v>
      </c>
      <c r="J48" s="113">
        <f t="shared" si="36"/>
        <v>21</v>
      </c>
      <c r="K48" s="113">
        <f t="shared" si="37"/>
        <v>74</v>
      </c>
      <c r="L48" s="113">
        <f t="shared" si="38"/>
        <v>22</v>
      </c>
      <c r="M48" s="113">
        <f t="shared" si="39"/>
        <v>78</v>
      </c>
      <c r="N48" s="113">
        <f t="shared" si="40"/>
        <v>23</v>
      </c>
      <c r="O48" s="113">
        <f t="shared" si="41"/>
        <v>81</v>
      </c>
      <c r="P48" s="113">
        <f t="shared" si="42"/>
        <v>24</v>
      </c>
      <c r="Q48" s="113">
        <f t="shared" si="43"/>
        <v>85</v>
      </c>
      <c r="R48" s="113">
        <f t="shared" si="44"/>
        <v>25</v>
      </c>
      <c r="S48" s="113">
        <f t="shared" si="45"/>
        <v>89</v>
      </c>
      <c r="T48" s="113">
        <f t="shared" si="46"/>
        <v>27</v>
      </c>
      <c r="U48" s="113">
        <f t="shared" si="47"/>
        <v>94</v>
      </c>
      <c r="V48" s="113">
        <f t="shared" si="48"/>
        <v>28</v>
      </c>
      <c r="W48" s="113">
        <f t="shared" si="49"/>
        <v>98</v>
      </c>
      <c r="X48" s="113">
        <f t="shared" si="50"/>
        <v>29</v>
      </c>
      <c r="Y48" s="113">
        <f t="shared" si="51"/>
        <v>102</v>
      </c>
      <c r="Z48" s="121">
        <f t="shared" si="52"/>
        <v>31</v>
      </c>
      <c r="AA48" s="113">
        <f t="shared" si="53"/>
        <v>107</v>
      </c>
      <c r="AB48" s="121"/>
      <c r="AC48" s="114"/>
    </row>
    <row r="49" spans="1:29" s="115" customFormat="1" ht="10" customHeight="1">
      <c r="A49" s="112">
        <v>11</v>
      </c>
      <c r="B49" s="113">
        <f t="shared" si="28"/>
        <v>19</v>
      </c>
      <c r="C49" s="113">
        <f t="shared" si="29"/>
        <v>68</v>
      </c>
      <c r="D49" s="113">
        <f t="shared" si="30"/>
        <v>20</v>
      </c>
      <c r="E49" s="113">
        <f t="shared" si="31"/>
        <v>71</v>
      </c>
      <c r="F49" s="113">
        <f t="shared" si="32"/>
        <v>21</v>
      </c>
      <c r="G49" s="113">
        <f t="shared" si="33"/>
        <v>74</v>
      </c>
      <c r="H49" s="113">
        <f t="shared" si="34"/>
        <v>22</v>
      </c>
      <c r="I49" s="113">
        <f t="shared" si="35"/>
        <v>78</v>
      </c>
      <c r="J49" s="113">
        <f t="shared" si="36"/>
        <v>23</v>
      </c>
      <c r="K49" s="113">
        <f t="shared" si="37"/>
        <v>82</v>
      </c>
      <c r="L49" s="113">
        <f t="shared" si="38"/>
        <v>24</v>
      </c>
      <c r="M49" s="113">
        <f t="shared" si="39"/>
        <v>85</v>
      </c>
      <c r="N49" s="113">
        <f t="shared" si="40"/>
        <v>26</v>
      </c>
      <c r="O49" s="113">
        <f t="shared" si="41"/>
        <v>89</v>
      </c>
      <c r="P49" s="113">
        <f t="shared" si="42"/>
        <v>27</v>
      </c>
      <c r="Q49" s="113">
        <f t="shared" si="43"/>
        <v>93</v>
      </c>
      <c r="R49" s="113">
        <f t="shared" si="44"/>
        <v>28</v>
      </c>
      <c r="S49" s="113">
        <f t="shared" si="45"/>
        <v>98</v>
      </c>
      <c r="T49" s="113">
        <f t="shared" si="46"/>
        <v>29</v>
      </c>
      <c r="U49" s="113">
        <f t="shared" si="47"/>
        <v>103</v>
      </c>
      <c r="V49" s="113">
        <f t="shared" si="48"/>
        <v>31</v>
      </c>
      <c r="W49" s="113">
        <f t="shared" si="49"/>
        <v>108</v>
      </c>
      <c r="X49" s="113">
        <f t="shared" si="50"/>
        <v>32</v>
      </c>
      <c r="Y49" s="113">
        <f t="shared" si="51"/>
        <v>113</v>
      </c>
      <c r="Z49" s="121">
        <f t="shared" si="52"/>
        <v>34</v>
      </c>
      <c r="AA49" s="113">
        <f t="shared" si="53"/>
        <v>118</v>
      </c>
      <c r="AB49" s="121"/>
      <c r="AC49" s="114"/>
    </row>
    <row r="50" spans="1:29" s="115" customFormat="1" ht="10" customHeight="1">
      <c r="A50" s="112">
        <v>12</v>
      </c>
      <c r="B50" s="113">
        <f t="shared" si="28"/>
        <v>21</v>
      </c>
      <c r="C50" s="113">
        <f t="shared" si="29"/>
        <v>74</v>
      </c>
      <c r="D50" s="113">
        <f t="shared" si="30"/>
        <v>22</v>
      </c>
      <c r="E50" s="113">
        <f t="shared" si="31"/>
        <v>77</v>
      </c>
      <c r="F50" s="113">
        <f t="shared" si="32"/>
        <v>23</v>
      </c>
      <c r="G50" s="113">
        <f t="shared" si="33"/>
        <v>81</v>
      </c>
      <c r="H50" s="113">
        <f t="shared" si="34"/>
        <v>24</v>
      </c>
      <c r="I50" s="113">
        <f t="shared" si="35"/>
        <v>85</v>
      </c>
      <c r="J50" s="113">
        <f t="shared" si="36"/>
        <v>25</v>
      </c>
      <c r="K50" s="113">
        <f t="shared" si="37"/>
        <v>89</v>
      </c>
      <c r="L50" s="113">
        <f t="shared" si="38"/>
        <v>27</v>
      </c>
      <c r="M50" s="113">
        <f t="shared" si="39"/>
        <v>93</v>
      </c>
      <c r="N50" s="113">
        <f t="shared" si="40"/>
        <v>28</v>
      </c>
      <c r="O50" s="113">
        <f t="shared" si="41"/>
        <v>97</v>
      </c>
      <c r="P50" s="113">
        <f t="shared" si="42"/>
        <v>29</v>
      </c>
      <c r="Q50" s="113">
        <f t="shared" si="43"/>
        <v>102</v>
      </c>
      <c r="R50" s="113">
        <f t="shared" si="44"/>
        <v>31</v>
      </c>
      <c r="S50" s="113">
        <f t="shared" si="45"/>
        <v>107</v>
      </c>
      <c r="T50" s="113">
        <f t="shared" si="46"/>
        <v>32</v>
      </c>
      <c r="U50" s="113">
        <f t="shared" si="47"/>
        <v>112</v>
      </c>
      <c r="V50" s="113">
        <f t="shared" si="48"/>
        <v>34</v>
      </c>
      <c r="W50" s="113">
        <f t="shared" si="49"/>
        <v>118</v>
      </c>
      <c r="X50" s="113">
        <f t="shared" si="50"/>
        <v>35</v>
      </c>
      <c r="Y50" s="113">
        <f t="shared" si="51"/>
        <v>123</v>
      </c>
      <c r="Z50" s="121">
        <f t="shared" si="52"/>
        <v>37</v>
      </c>
      <c r="AA50" s="113">
        <f t="shared" si="53"/>
        <v>128</v>
      </c>
      <c r="AB50" s="121"/>
      <c r="AC50" s="114"/>
    </row>
    <row r="51" spans="1:29" s="115" customFormat="1" ht="10" customHeight="1">
      <c r="A51" s="112">
        <v>13</v>
      </c>
      <c r="B51" s="113">
        <f t="shared" si="28"/>
        <v>23</v>
      </c>
      <c r="C51" s="113">
        <f t="shared" si="29"/>
        <v>80</v>
      </c>
      <c r="D51" s="113">
        <f t="shared" si="30"/>
        <v>24</v>
      </c>
      <c r="E51" s="113">
        <f t="shared" si="31"/>
        <v>84</v>
      </c>
      <c r="F51" s="113">
        <f t="shared" si="32"/>
        <v>25</v>
      </c>
      <c r="G51" s="113">
        <f t="shared" si="33"/>
        <v>87</v>
      </c>
      <c r="H51" s="113">
        <f t="shared" si="34"/>
        <v>26</v>
      </c>
      <c r="I51" s="113">
        <f t="shared" si="35"/>
        <v>92</v>
      </c>
      <c r="J51" s="113">
        <f t="shared" si="36"/>
        <v>28</v>
      </c>
      <c r="K51" s="113">
        <f t="shared" si="37"/>
        <v>96</v>
      </c>
      <c r="L51" s="113">
        <f t="shared" si="38"/>
        <v>29</v>
      </c>
      <c r="M51" s="113">
        <f t="shared" si="39"/>
        <v>101</v>
      </c>
      <c r="N51" s="113">
        <f t="shared" si="40"/>
        <v>30</v>
      </c>
      <c r="O51" s="113">
        <f t="shared" si="41"/>
        <v>106</v>
      </c>
      <c r="P51" s="113">
        <f t="shared" si="42"/>
        <v>31</v>
      </c>
      <c r="Q51" s="113">
        <f t="shared" si="43"/>
        <v>110</v>
      </c>
      <c r="R51" s="113">
        <f t="shared" si="44"/>
        <v>33</v>
      </c>
      <c r="S51" s="113">
        <f t="shared" si="45"/>
        <v>116</v>
      </c>
      <c r="T51" s="113">
        <f t="shared" si="46"/>
        <v>35</v>
      </c>
      <c r="U51" s="113">
        <f t="shared" si="47"/>
        <v>122</v>
      </c>
      <c r="V51" s="113">
        <f t="shared" si="48"/>
        <v>36</v>
      </c>
      <c r="W51" s="113">
        <f t="shared" si="49"/>
        <v>127</v>
      </c>
      <c r="X51" s="113">
        <f t="shared" si="50"/>
        <v>38</v>
      </c>
      <c r="Y51" s="113">
        <f t="shared" si="51"/>
        <v>133</v>
      </c>
      <c r="Z51" s="121">
        <f t="shared" si="52"/>
        <v>40</v>
      </c>
      <c r="AA51" s="113">
        <f t="shared" si="53"/>
        <v>139</v>
      </c>
      <c r="AB51" s="121"/>
      <c r="AC51" s="114"/>
    </row>
    <row r="52" spans="1:29" s="115" customFormat="1" ht="10" customHeight="1">
      <c r="A52" s="112">
        <v>14</v>
      </c>
      <c r="B52" s="113">
        <f t="shared" si="28"/>
        <v>25</v>
      </c>
      <c r="C52" s="113">
        <f t="shared" si="29"/>
        <v>86</v>
      </c>
      <c r="D52" s="113">
        <f t="shared" si="30"/>
        <v>26</v>
      </c>
      <c r="E52" s="113">
        <f t="shared" si="31"/>
        <v>90</v>
      </c>
      <c r="F52" s="113">
        <f t="shared" si="32"/>
        <v>27</v>
      </c>
      <c r="G52" s="113">
        <f t="shared" si="33"/>
        <v>94</v>
      </c>
      <c r="H52" s="113">
        <f t="shared" si="34"/>
        <v>28</v>
      </c>
      <c r="I52" s="113">
        <f t="shared" si="35"/>
        <v>99</v>
      </c>
      <c r="J52" s="113">
        <f t="shared" si="36"/>
        <v>30</v>
      </c>
      <c r="K52" s="113">
        <f t="shared" si="37"/>
        <v>104</v>
      </c>
      <c r="L52" s="113">
        <f t="shared" si="38"/>
        <v>31</v>
      </c>
      <c r="M52" s="113">
        <f t="shared" si="39"/>
        <v>109</v>
      </c>
      <c r="N52" s="113">
        <f t="shared" si="40"/>
        <v>32</v>
      </c>
      <c r="O52" s="113">
        <f t="shared" si="41"/>
        <v>114</v>
      </c>
      <c r="P52" s="113">
        <f t="shared" si="42"/>
        <v>34</v>
      </c>
      <c r="Q52" s="113">
        <f t="shared" si="43"/>
        <v>119</v>
      </c>
      <c r="R52" s="113">
        <f t="shared" si="44"/>
        <v>36</v>
      </c>
      <c r="S52" s="113">
        <f t="shared" si="45"/>
        <v>125</v>
      </c>
      <c r="T52" s="113">
        <f t="shared" si="46"/>
        <v>37</v>
      </c>
      <c r="U52" s="113">
        <f t="shared" si="47"/>
        <v>131</v>
      </c>
      <c r="V52" s="113">
        <f t="shared" si="48"/>
        <v>39</v>
      </c>
      <c r="W52" s="113">
        <f t="shared" si="49"/>
        <v>137</v>
      </c>
      <c r="X52" s="113">
        <f t="shared" si="50"/>
        <v>41</v>
      </c>
      <c r="Y52" s="113">
        <f t="shared" si="51"/>
        <v>143</v>
      </c>
      <c r="Z52" s="121">
        <f t="shared" si="52"/>
        <v>43</v>
      </c>
      <c r="AA52" s="113">
        <f t="shared" si="53"/>
        <v>150</v>
      </c>
      <c r="AB52" s="121"/>
      <c r="AC52" s="114"/>
    </row>
    <row r="53" spans="1:29" s="115" customFormat="1" ht="10" customHeight="1">
      <c r="A53" s="112">
        <v>15</v>
      </c>
      <c r="B53" s="113">
        <f t="shared" si="28"/>
        <v>26</v>
      </c>
      <c r="C53" s="113">
        <f t="shared" si="29"/>
        <v>92</v>
      </c>
      <c r="D53" s="113">
        <f t="shared" si="30"/>
        <v>28</v>
      </c>
      <c r="E53" s="113">
        <f t="shared" si="31"/>
        <v>97</v>
      </c>
      <c r="F53" s="113">
        <f t="shared" si="32"/>
        <v>29</v>
      </c>
      <c r="G53" s="113">
        <f t="shared" si="33"/>
        <v>101</v>
      </c>
      <c r="H53" s="113">
        <f t="shared" si="34"/>
        <v>30</v>
      </c>
      <c r="I53" s="113">
        <f t="shared" si="35"/>
        <v>106</v>
      </c>
      <c r="J53" s="113">
        <f t="shared" si="36"/>
        <v>32</v>
      </c>
      <c r="K53" s="113">
        <f t="shared" si="37"/>
        <v>111</v>
      </c>
      <c r="L53" s="113">
        <f t="shared" si="38"/>
        <v>33</v>
      </c>
      <c r="M53" s="113">
        <f t="shared" si="39"/>
        <v>117</v>
      </c>
      <c r="N53" s="113">
        <f t="shared" si="40"/>
        <v>35</v>
      </c>
      <c r="O53" s="113">
        <f t="shared" si="41"/>
        <v>122</v>
      </c>
      <c r="P53" s="113">
        <f t="shared" si="42"/>
        <v>36</v>
      </c>
      <c r="Q53" s="113">
        <f t="shared" si="43"/>
        <v>127</v>
      </c>
      <c r="R53" s="113">
        <f t="shared" si="44"/>
        <v>38</v>
      </c>
      <c r="S53" s="113">
        <f t="shared" si="45"/>
        <v>134</v>
      </c>
      <c r="T53" s="113">
        <f t="shared" si="46"/>
        <v>40</v>
      </c>
      <c r="U53" s="113">
        <f t="shared" si="47"/>
        <v>140</v>
      </c>
      <c r="V53" s="113">
        <f t="shared" si="48"/>
        <v>42</v>
      </c>
      <c r="W53" s="113">
        <f t="shared" si="49"/>
        <v>147</v>
      </c>
      <c r="X53" s="113">
        <f t="shared" si="50"/>
        <v>44</v>
      </c>
      <c r="Y53" s="113">
        <f t="shared" si="51"/>
        <v>154</v>
      </c>
      <c r="Z53" s="121">
        <f t="shared" si="52"/>
        <v>46</v>
      </c>
      <c r="AA53" s="113">
        <f t="shared" si="53"/>
        <v>160</v>
      </c>
      <c r="AB53" s="121"/>
      <c r="AC53" s="114"/>
    </row>
    <row r="54" spans="1:29" s="115" customFormat="1" ht="10" customHeight="1">
      <c r="A54" s="112">
        <v>16</v>
      </c>
      <c r="B54" s="113">
        <f t="shared" si="28"/>
        <v>28</v>
      </c>
      <c r="C54" s="113">
        <f t="shared" si="29"/>
        <v>99</v>
      </c>
      <c r="D54" s="113">
        <f t="shared" si="30"/>
        <v>29</v>
      </c>
      <c r="E54" s="113">
        <f t="shared" si="31"/>
        <v>103</v>
      </c>
      <c r="F54" s="113">
        <f t="shared" si="32"/>
        <v>31</v>
      </c>
      <c r="G54" s="113">
        <f t="shared" si="33"/>
        <v>108</v>
      </c>
      <c r="H54" s="113">
        <f t="shared" si="34"/>
        <v>32</v>
      </c>
      <c r="I54" s="113">
        <f t="shared" si="35"/>
        <v>113</v>
      </c>
      <c r="J54" s="113">
        <f t="shared" si="36"/>
        <v>34</v>
      </c>
      <c r="K54" s="113">
        <f t="shared" si="37"/>
        <v>119</v>
      </c>
      <c r="L54" s="113">
        <f t="shared" si="38"/>
        <v>36</v>
      </c>
      <c r="M54" s="113">
        <f t="shared" si="39"/>
        <v>124</v>
      </c>
      <c r="N54" s="113">
        <f t="shared" si="40"/>
        <v>37</v>
      </c>
      <c r="O54" s="113">
        <f t="shared" si="41"/>
        <v>130</v>
      </c>
      <c r="P54" s="113">
        <f t="shared" si="42"/>
        <v>39</v>
      </c>
      <c r="Q54" s="113">
        <f t="shared" si="43"/>
        <v>136</v>
      </c>
      <c r="R54" s="113">
        <f t="shared" si="44"/>
        <v>41</v>
      </c>
      <c r="S54" s="113">
        <f t="shared" si="45"/>
        <v>143</v>
      </c>
      <c r="T54" s="113">
        <f t="shared" si="46"/>
        <v>43</v>
      </c>
      <c r="U54" s="113">
        <f t="shared" si="47"/>
        <v>150</v>
      </c>
      <c r="V54" s="113">
        <f t="shared" si="48"/>
        <v>45</v>
      </c>
      <c r="W54" s="113">
        <f t="shared" si="49"/>
        <v>157</v>
      </c>
      <c r="X54" s="113">
        <f t="shared" si="50"/>
        <v>47</v>
      </c>
      <c r="Y54" s="113">
        <f t="shared" si="51"/>
        <v>164</v>
      </c>
      <c r="Z54" s="121">
        <f t="shared" si="52"/>
        <v>49</v>
      </c>
      <c r="AA54" s="113">
        <f t="shared" si="53"/>
        <v>171</v>
      </c>
      <c r="AB54" s="121"/>
      <c r="AC54" s="114"/>
    </row>
    <row r="55" spans="1:29" s="115" customFormat="1" ht="10" customHeight="1">
      <c r="A55" s="112">
        <v>17</v>
      </c>
      <c r="B55" s="113">
        <f t="shared" si="28"/>
        <v>30</v>
      </c>
      <c r="C55" s="113">
        <f t="shared" si="29"/>
        <v>105</v>
      </c>
      <c r="D55" s="113">
        <f t="shared" si="30"/>
        <v>31</v>
      </c>
      <c r="E55" s="113">
        <f t="shared" si="31"/>
        <v>109</v>
      </c>
      <c r="F55" s="113">
        <f t="shared" si="32"/>
        <v>33</v>
      </c>
      <c r="G55" s="113">
        <f t="shared" si="33"/>
        <v>114</v>
      </c>
      <c r="H55" s="113">
        <f t="shared" si="34"/>
        <v>34</v>
      </c>
      <c r="I55" s="113">
        <f t="shared" si="35"/>
        <v>120</v>
      </c>
      <c r="J55" s="113">
        <f t="shared" si="36"/>
        <v>36</v>
      </c>
      <c r="K55" s="113">
        <f t="shared" si="37"/>
        <v>126</v>
      </c>
      <c r="L55" s="113">
        <f t="shared" si="38"/>
        <v>38</v>
      </c>
      <c r="M55" s="113">
        <f t="shared" si="39"/>
        <v>132</v>
      </c>
      <c r="N55" s="113">
        <f t="shared" si="40"/>
        <v>39</v>
      </c>
      <c r="O55" s="113">
        <f t="shared" si="41"/>
        <v>138</v>
      </c>
      <c r="P55" s="113">
        <f t="shared" si="42"/>
        <v>41</v>
      </c>
      <c r="Q55" s="113">
        <f t="shared" si="43"/>
        <v>144</v>
      </c>
      <c r="R55" s="113">
        <f t="shared" si="44"/>
        <v>43</v>
      </c>
      <c r="S55" s="113">
        <f t="shared" si="45"/>
        <v>152</v>
      </c>
      <c r="T55" s="113">
        <f t="shared" si="46"/>
        <v>45</v>
      </c>
      <c r="U55" s="113">
        <f t="shared" si="47"/>
        <v>159</v>
      </c>
      <c r="V55" s="113">
        <f t="shared" si="48"/>
        <v>48</v>
      </c>
      <c r="W55" s="113">
        <f t="shared" si="49"/>
        <v>167</v>
      </c>
      <c r="X55" s="113">
        <f t="shared" si="50"/>
        <v>50</v>
      </c>
      <c r="Y55" s="113">
        <f t="shared" si="51"/>
        <v>174</v>
      </c>
      <c r="Z55" s="121">
        <f t="shared" si="52"/>
        <v>52</v>
      </c>
      <c r="AA55" s="113">
        <f t="shared" si="53"/>
        <v>182</v>
      </c>
      <c r="AB55" s="121"/>
      <c r="AC55" s="114"/>
    </row>
    <row r="56" spans="1:29" s="115" customFormat="1" ht="10" customHeight="1">
      <c r="A56" s="112">
        <v>18</v>
      </c>
      <c r="B56" s="113">
        <f t="shared" si="28"/>
        <v>32</v>
      </c>
      <c r="C56" s="113">
        <f t="shared" si="29"/>
        <v>111</v>
      </c>
      <c r="D56" s="113">
        <f t="shared" si="30"/>
        <v>33</v>
      </c>
      <c r="E56" s="113">
        <f t="shared" si="31"/>
        <v>116</v>
      </c>
      <c r="F56" s="113">
        <f t="shared" si="32"/>
        <v>35</v>
      </c>
      <c r="G56" s="113">
        <f t="shared" si="33"/>
        <v>121</v>
      </c>
      <c r="H56" s="113">
        <f t="shared" si="34"/>
        <v>36</v>
      </c>
      <c r="I56" s="113">
        <f t="shared" si="35"/>
        <v>127</v>
      </c>
      <c r="J56" s="113">
        <f t="shared" si="36"/>
        <v>38</v>
      </c>
      <c r="K56" s="113">
        <f t="shared" si="37"/>
        <v>134</v>
      </c>
      <c r="L56" s="113">
        <f t="shared" si="38"/>
        <v>40</v>
      </c>
      <c r="M56" s="113">
        <f t="shared" si="39"/>
        <v>140</v>
      </c>
      <c r="N56" s="113">
        <f t="shared" si="40"/>
        <v>42</v>
      </c>
      <c r="O56" s="113">
        <f t="shared" si="41"/>
        <v>146</v>
      </c>
      <c r="P56" s="113">
        <f t="shared" si="42"/>
        <v>44</v>
      </c>
      <c r="Q56" s="113">
        <f t="shared" si="43"/>
        <v>152</v>
      </c>
      <c r="R56" s="113">
        <f t="shared" si="44"/>
        <v>46</v>
      </c>
      <c r="S56" s="113">
        <f t="shared" si="45"/>
        <v>160</v>
      </c>
      <c r="T56" s="113">
        <f t="shared" si="46"/>
        <v>48</v>
      </c>
      <c r="U56" s="113">
        <f t="shared" si="47"/>
        <v>168</v>
      </c>
      <c r="V56" s="113">
        <f t="shared" si="48"/>
        <v>50</v>
      </c>
      <c r="W56" s="113">
        <f t="shared" si="49"/>
        <v>176</v>
      </c>
      <c r="X56" s="113">
        <f t="shared" si="50"/>
        <v>53</v>
      </c>
      <c r="Y56" s="113">
        <f t="shared" si="51"/>
        <v>184</v>
      </c>
      <c r="Z56" s="121">
        <f t="shared" si="52"/>
        <v>55</v>
      </c>
      <c r="AA56" s="113">
        <f t="shared" si="53"/>
        <v>192</v>
      </c>
      <c r="AB56" s="121"/>
      <c r="AC56" s="114"/>
    </row>
    <row r="57" spans="1:29" s="115" customFormat="1" ht="10" customHeight="1">
      <c r="A57" s="112">
        <v>19</v>
      </c>
      <c r="B57" s="113">
        <f t="shared" si="28"/>
        <v>33</v>
      </c>
      <c r="C57" s="113">
        <f t="shared" si="29"/>
        <v>117</v>
      </c>
      <c r="D57" s="113">
        <f t="shared" si="30"/>
        <v>35</v>
      </c>
      <c r="E57" s="113">
        <f t="shared" si="31"/>
        <v>122</v>
      </c>
      <c r="F57" s="113">
        <f t="shared" si="32"/>
        <v>36</v>
      </c>
      <c r="G57" s="113">
        <f t="shared" si="33"/>
        <v>128</v>
      </c>
      <c r="H57" s="113">
        <f t="shared" si="34"/>
        <v>38</v>
      </c>
      <c r="I57" s="113">
        <f t="shared" si="35"/>
        <v>134</v>
      </c>
      <c r="J57" s="113">
        <f t="shared" si="36"/>
        <v>40</v>
      </c>
      <c r="K57" s="113">
        <f t="shared" si="37"/>
        <v>141</v>
      </c>
      <c r="L57" s="113">
        <f t="shared" si="38"/>
        <v>42</v>
      </c>
      <c r="M57" s="113">
        <f t="shared" si="39"/>
        <v>148</v>
      </c>
      <c r="N57" s="113">
        <f t="shared" si="40"/>
        <v>44</v>
      </c>
      <c r="O57" s="113">
        <f t="shared" si="41"/>
        <v>154</v>
      </c>
      <c r="P57" s="113">
        <f t="shared" si="42"/>
        <v>46</v>
      </c>
      <c r="Q57" s="113">
        <f t="shared" si="43"/>
        <v>161</v>
      </c>
      <c r="R57" s="113">
        <f t="shared" si="44"/>
        <v>48</v>
      </c>
      <c r="S57" s="113">
        <f t="shared" si="45"/>
        <v>169</v>
      </c>
      <c r="T57" s="113">
        <f t="shared" si="46"/>
        <v>51</v>
      </c>
      <c r="U57" s="113">
        <f t="shared" si="47"/>
        <v>178</v>
      </c>
      <c r="V57" s="113">
        <f t="shared" si="48"/>
        <v>53</v>
      </c>
      <c r="W57" s="113">
        <f t="shared" si="49"/>
        <v>186</v>
      </c>
      <c r="X57" s="113">
        <f t="shared" si="50"/>
        <v>56</v>
      </c>
      <c r="Y57" s="113">
        <f t="shared" si="51"/>
        <v>195</v>
      </c>
      <c r="Z57" s="121">
        <f t="shared" si="52"/>
        <v>58</v>
      </c>
      <c r="AA57" s="113">
        <f t="shared" si="53"/>
        <v>203</v>
      </c>
      <c r="AB57" s="121"/>
      <c r="AC57" s="114"/>
    </row>
    <row r="58" spans="1:29" s="115" customFormat="1" ht="10" customHeight="1">
      <c r="A58" s="112">
        <v>20</v>
      </c>
      <c r="B58" s="113">
        <f t="shared" si="28"/>
        <v>35</v>
      </c>
      <c r="C58" s="113">
        <f t="shared" si="29"/>
        <v>123</v>
      </c>
      <c r="D58" s="113">
        <f t="shared" si="30"/>
        <v>37</v>
      </c>
      <c r="E58" s="113">
        <f t="shared" si="31"/>
        <v>129</v>
      </c>
      <c r="F58" s="113">
        <f t="shared" si="32"/>
        <v>38</v>
      </c>
      <c r="G58" s="113">
        <f t="shared" si="33"/>
        <v>134</v>
      </c>
      <c r="H58" s="113">
        <f t="shared" si="34"/>
        <v>40</v>
      </c>
      <c r="I58" s="113">
        <f t="shared" si="35"/>
        <v>141</v>
      </c>
      <c r="J58" s="113">
        <f t="shared" si="36"/>
        <v>42</v>
      </c>
      <c r="K58" s="113">
        <f t="shared" si="37"/>
        <v>148</v>
      </c>
      <c r="L58" s="113">
        <f t="shared" si="38"/>
        <v>44</v>
      </c>
      <c r="M58" s="113">
        <f t="shared" si="39"/>
        <v>155</v>
      </c>
      <c r="N58" s="113">
        <f t="shared" si="40"/>
        <v>46</v>
      </c>
      <c r="O58" s="113">
        <f t="shared" si="41"/>
        <v>162</v>
      </c>
      <c r="P58" s="113">
        <f t="shared" si="42"/>
        <v>48</v>
      </c>
      <c r="Q58" s="113">
        <f t="shared" si="43"/>
        <v>169</v>
      </c>
      <c r="R58" s="113">
        <f t="shared" si="44"/>
        <v>51</v>
      </c>
      <c r="S58" s="113">
        <f t="shared" si="45"/>
        <v>178</v>
      </c>
      <c r="T58" s="113">
        <f t="shared" si="46"/>
        <v>53</v>
      </c>
      <c r="U58" s="113">
        <f t="shared" si="47"/>
        <v>187</v>
      </c>
      <c r="V58" s="113">
        <f t="shared" si="48"/>
        <v>56</v>
      </c>
      <c r="W58" s="113">
        <f t="shared" si="49"/>
        <v>196</v>
      </c>
      <c r="X58" s="113">
        <f t="shared" si="50"/>
        <v>59</v>
      </c>
      <c r="Y58" s="113">
        <f t="shared" si="51"/>
        <v>205</v>
      </c>
      <c r="Z58" s="121">
        <f t="shared" si="52"/>
        <v>61</v>
      </c>
      <c r="AA58" s="113">
        <f t="shared" si="53"/>
        <v>214</v>
      </c>
      <c r="AB58" s="121"/>
      <c r="AC58" s="114"/>
    </row>
    <row r="59" spans="1:29" s="115" customFormat="1" ht="10" customHeight="1">
      <c r="A59" s="112">
        <v>21</v>
      </c>
      <c r="B59" s="113">
        <f t="shared" si="28"/>
        <v>37</v>
      </c>
      <c r="C59" s="113">
        <f t="shared" si="29"/>
        <v>129</v>
      </c>
      <c r="D59" s="113">
        <f t="shared" si="30"/>
        <v>39</v>
      </c>
      <c r="E59" s="113">
        <f t="shared" si="31"/>
        <v>135</v>
      </c>
      <c r="F59" s="113">
        <f t="shared" si="32"/>
        <v>40</v>
      </c>
      <c r="G59" s="113">
        <f t="shared" si="33"/>
        <v>141</v>
      </c>
      <c r="H59" s="113">
        <f t="shared" si="34"/>
        <v>42</v>
      </c>
      <c r="I59" s="113">
        <f t="shared" si="35"/>
        <v>148</v>
      </c>
      <c r="J59" s="113">
        <f t="shared" si="36"/>
        <v>45</v>
      </c>
      <c r="K59" s="113">
        <f t="shared" si="37"/>
        <v>156</v>
      </c>
      <c r="L59" s="113">
        <f t="shared" si="38"/>
        <v>47</v>
      </c>
      <c r="M59" s="113">
        <f t="shared" si="39"/>
        <v>163</v>
      </c>
      <c r="N59" s="113">
        <f t="shared" si="40"/>
        <v>49</v>
      </c>
      <c r="O59" s="113">
        <f t="shared" si="41"/>
        <v>171</v>
      </c>
      <c r="P59" s="113">
        <f t="shared" si="42"/>
        <v>51</v>
      </c>
      <c r="Q59" s="113">
        <f t="shared" si="43"/>
        <v>178</v>
      </c>
      <c r="R59" s="113">
        <f t="shared" si="44"/>
        <v>53</v>
      </c>
      <c r="S59" s="113">
        <f t="shared" si="45"/>
        <v>187</v>
      </c>
      <c r="T59" s="113">
        <f t="shared" si="46"/>
        <v>56</v>
      </c>
      <c r="U59" s="113">
        <f t="shared" si="47"/>
        <v>196</v>
      </c>
      <c r="V59" s="113">
        <f t="shared" si="48"/>
        <v>59</v>
      </c>
      <c r="W59" s="113">
        <f t="shared" si="49"/>
        <v>206</v>
      </c>
      <c r="X59" s="113">
        <f t="shared" si="50"/>
        <v>61</v>
      </c>
      <c r="Y59" s="113">
        <f t="shared" si="51"/>
        <v>215</v>
      </c>
      <c r="Z59" s="121">
        <f t="shared" si="52"/>
        <v>64</v>
      </c>
      <c r="AA59" s="113">
        <f t="shared" si="53"/>
        <v>224</v>
      </c>
      <c r="AB59" s="121"/>
      <c r="AC59" s="114"/>
    </row>
    <row r="60" spans="1:29" s="115" customFormat="1" ht="10" customHeight="1">
      <c r="A60" s="112">
        <v>22</v>
      </c>
      <c r="B60" s="113">
        <f t="shared" si="28"/>
        <v>39</v>
      </c>
      <c r="C60" s="113">
        <f t="shared" si="29"/>
        <v>136</v>
      </c>
      <c r="D60" s="113">
        <f t="shared" si="30"/>
        <v>40</v>
      </c>
      <c r="E60" s="113">
        <f t="shared" si="31"/>
        <v>142</v>
      </c>
      <c r="F60" s="113">
        <f t="shared" si="32"/>
        <v>42</v>
      </c>
      <c r="G60" s="113">
        <f t="shared" si="33"/>
        <v>148</v>
      </c>
      <c r="H60" s="113">
        <f t="shared" si="34"/>
        <v>44</v>
      </c>
      <c r="I60" s="113">
        <f t="shared" si="35"/>
        <v>156</v>
      </c>
      <c r="J60" s="113">
        <f t="shared" si="36"/>
        <v>47</v>
      </c>
      <c r="K60" s="113">
        <f t="shared" si="37"/>
        <v>163</v>
      </c>
      <c r="L60" s="113">
        <f t="shared" si="38"/>
        <v>49</v>
      </c>
      <c r="M60" s="113">
        <f t="shared" si="39"/>
        <v>171</v>
      </c>
      <c r="N60" s="113">
        <f t="shared" si="40"/>
        <v>51</v>
      </c>
      <c r="O60" s="113">
        <f t="shared" si="41"/>
        <v>179</v>
      </c>
      <c r="P60" s="113">
        <f t="shared" si="42"/>
        <v>53</v>
      </c>
      <c r="Q60" s="113">
        <f t="shared" si="43"/>
        <v>186</v>
      </c>
      <c r="R60" s="113">
        <f t="shared" si="44"/>
        <v>56</v>
      </c>
      <c r="S60" s="113">
        <f t="shared" si="45"/>
        <v>196</v>
      </c>
      <c r="T60" s="113">
        <f t="shared" si="46"/>
        <v>59</v>
      </c>
      <c r="U60" s="113">
        <f t="shared" si="47"/>
        <v>206</v>
      </c>
      <c r="V60" s="113">
        <f t="shared" si="48"/>
        <v>62</v>
      </c>
      <c r="W60" s="113">
        <f t="shared" si="49"/>
        <v>216</v>
      </c>
      <c r="X60" s="113">
        <f t="shared" si="50"/>
        <v>64</v>
      </c>
      <c r="Y60" s="113">
        <f t="shared" si="51"/>
        <v>225</v>
      </c>
      <c r="Z60" s="121">
        <f t="shared" si="52"/>
        <v>67</v>
      </c>
      <c r="AA60" s="113">
        <f t="shared" si="53"/>
        <v>235</v>
      </c>
      <c r="AB60" s="121"/>
      <c r="AC60" s="114"/>
    </row>
    <row r="61" spans="1:29" s="115" customFormat="1" ht="10" customHeight="1">
      <c r="A61" s="112">
        <v>23</v>
      </c>
      <c r="B61" s="113">
        <f t="shared" si="28"/>
        <v>40</v>
      </c>
      <c r="C61" s="113">
        <f t="shared" si="29"/>
        <v>142</v>
      </c>
      <c r="D61" s="113">
        <f t="shared" si="30"/>
        <v>42</v>
      </c>
      <c r="E61" s="113">
        <f t="shared" si="31"/>
        <v>148</v>
      </c>
      <c r="F61" s="113">
        <f t="shared" si="32"/>
        <v>44</v>
      </c>
      <c r="G61" s="113">
        <f t="shared" si="33"/>
        <v>155</v>
      </c>
      <c r="H61" s="113">
        <f t="shared" si="34"/>
        <v>46</v>
      </c>
      <c r="I61" s="113">
        <f t="shared" si="35"/>
        <v>163</v>
      </c>
      <c r="J61" s="113">
        <f t="shared" si="36"/>
        <v>49</v>
      </c>
      <c r="K61" s="113">
        <f t="shared" si="37"/>
        <v>171</v>
      </c>
      <c r="L61" s="113">
        <f t="shared" si="38"/>
        <v>51</v>
      </c>
      <c r="M61" s="113">
        <f t="shared" si="39"/>
        <v>179</v>
      </c>
      <c r="N61" s="113">
        <f t="shared" si="40"/>
        <v>53</v>
      </c>
      <c r="O61" s="113">
        <f t="shared" si="41"/>
        <v>187</v>
      </c>
      <c r="P61" s="113">
        <f t="shared" si="42"/>
        <v>56</v>
      </c>
      <c r="Q61" s="113">
        <f t="shared" si="43"/>
        <v>195</v>
      </c>
      <c r="R61" s="113">
        <f t="shared" si="44"/>
        <v>59</v>
      </c>
      <c r="S61" s="113">
        <f t="shared" si="45"/>
        <v>205</v>
      </c>
      <c r="T61" s="113">
        <f t="shared" si="46"/>
        <v>61</v>
      </c>
      <c r="U61" s="113">
        <f t="shared" si="47"/>
        <v>215</v>
      </c>
      <c r="V61" s="113">
        <f t="shared" si="48"/>
        <v>64</v>
      </c>
      <c r="W61" s="113">
        <f t="shared" si="49"/>
        <v>225</v>
      </c>
      <c r="X61" s="113">
        <f t="shared" si="50"/>
        <v>67</v>
      </c>
      <c r="Y61" s="113">
        <f t="shared" si="51"/>
        <v>236</v>
      </c>
      <c r="Z61" s="121">
        <f t="shared" si="52"/>
        <v>70</v>
      </c>
      <c r="AA61" s="113">
        <f t="shared" si="53"/>
        <v>246</v>
      </c>
      <c r="AB61" s="121"/>
      <c r="AC61" s="114"/>
    </row>
    <row r="62" spans="1:29" s="115" customFormat="1" ht="10" customHeight="1">
      <c r="A62" s="112">
        <v>24</v>
      </c>
      <c r="B62" s="113">
        <f t="shared" si="28"/>
        <v>42</v>
      </c>
      <c r="C62" s="113">
        <f t="shared" si="29"/>
        <v>148</v>
      </c>
      <c r="D62" s="113">
        <f t="shared" si="30"/>
        <v>44</v>
      </c>
      <c r="E62" s="113">
        <f t="shared" si="31"/>
        <v>155</v>
      </c>
      <c r="F62" s="113">
        <f t="shared" si="32"/>
        <v>46</v>
      </c>
      <c r="G62" s="113">
        <f t="shared" si="33"/>
        <v>161</v>
      </c>
      <c r="H62" s="113">
        <f t="shared" si="34"/>
        <v>48</v>
      </c>
      <c r="I62" s="113">
        <f t="shared" si="35"/>
        <v>170</v>
      </c>
      <c r="J62" s="113">
        <f t="shared" si="36"/>
        <v>51</v>
      </c>
      <c r="K62" s="113">
        <f t="shared" si="37"/>
        <v>178</v>
      </c>
      <c r="L62" s="113">
        <f t="shared" si="38"/>
        <v>53</v>
      </c>
      <c r="M62" s="113">
        <f t="shared" si="39"/>
        <v>186</v>
      </c>
      <c r="N62" s="113">
        <f t="shared" si="40"/>
        <v>56</v>
      </c>
      <c r="O62" s="113">
        <f t="shared" si="41"/>
        <v>195</v>
      </c>
      <c r="P62" s="113">
        <f t="shared" si="42"/>
        <v>58</v>
      </c>
      <c r="Q62" s="113">
        <f t="shared" si="43"/>
        <v>203</v>
      </c>
      <c r="R62" s="113">
        <f t="shared" si="44"/>
        <v>61</v>
      </c>
      <c r="S62" s="113">
        <f t="shared" si="45"/>
        <v>214</v>
      </c>
      <c r="T62" s="113">
        <f t="shared" si="46"/>
        <v>64</v>
      </c>
      <c r="U62" s="113">
        <f t="shared" si="47"/>
        <v>225</v>
      </c>
      <c r="V62" s="113">
        <f t="shared" si="48"/>
        <v>67</v>
      </c>
      <c r="W62" s="113">
        <f t="shared" si="49"/>
        <v>235</v>
      </c>
      <c r="X62" s="113">
        <f t="shared" si="50"/>
        <v>70</v>
      </c>
      <c r="Y62" s="113">
        <f t="shared" si="51"/>
        <v>246</v>
      </c>
      <c r="Z62" s="121">
        <f t="shared" si="52"/>
        <v>73</v>
      </c>
      <c r="AA62" s="113">
        <f t="shared" si="53"/>
        <v>256</v>
      </c>
      <c r="AB62" s="121"/>
      <c r="AC62" s="114"/>
    </row>
    <row r="63" spans="1:29" s="115" customFormat="1" ht="10" customHeight="1">
      <c r="A63" s="112">
        <v>25</v>
      </c>
      <c r="B63" s="113">
        <f t="shared" si="28"/>
        <v>44</v>
      </c>
      <c r="C63" s="113">
        <f t="shared" si="29"/>
        <v>154</v>
      </c>
      <c r="D63" s="113">
        <f t="shared" si="30"/>
        <v>46</v>
      </c>
      <c r="E63" s="113">
        <f t="shared" si="31"/>
        <v>161</v>
      </c>
      <c r="F63" s="113">
        <f t="shared" si="32"/>
        <v>48</v>
      </c>
      <c r="G63" s="113">
        <f t="shared" si="33"/>
        <v>168</v>
      </c>
      <c r="H63" s="113">
        <f t="shared" si="34"/>
        <v>51</v>
      </c>
      <c r="I63" s="113">
        <f t="shared" si="35"/>
        <v>177</v>
      </c>
      <c r="J63" s="113">
        <f t="shared" si="36"/>
        <v>53</v>
      </c>
      <c r="K63" s="113">
        <f t="shared" si="37"/>
        <v>186</v>
      </c>
      <c r="L63" s="113">
        <f t="shared" si="38"/>
        <v>56</v>
      </c>
      <c r="M63" s="113">
        <f t="shared" si="39"/>
        <v>194</v>
      </c>
      <c r="N63" s="113">
        <f t="shared" si="40"/>
        <v>58</v>
      </c>
      <c r="O63" s="113">
        <f t="shared" si="41"/>
        <v>203</v>
      </c>
      <c r="P63" s="113">
        <f t="shared" si="42"/>
        <v>61</v>
      </c>
      <c r="Q63" s="113">
        <f t="shared" si="43"/>
        <v>212</v>
      </c>
      <c r="R63" s="113">
        <f t="shared" si="44"/>
        <v>64</v>
      </c>
      <c r="S63" s="113">
        <f t="shared" si="45"/>
        <v>223</v>
      </c>
      <c r="T63" s="113">
        <f t="shared" si="46"/>
        <v>67</v>
      </c>
      <c r="U63" s="113">
        <f t="shared" si="47"/>
        <v>234</v>
      </c>
      <c r="V63" s="113">
        <f t="shared" si="48"/>
        <v>70</v>
      </c>
      <c r="W63" s="113">
        <f t="shared" si="49"/>
        <v>245</v>
      </c>
      <c r="X63" s="113">
        <f t="shared" si="50"/>
        <v>73</v>
      </c>
      <c r="Y63" s="113">
        <f t="shared" si="51"/>
        <v>256</v>
      </c>
      <c r="Z63" s="121">
        <f t="shared" si="52"/>
        <v>76</v>
      </c>
      <c r="AA63" s="113">
        <f t="shared" si="53"/>
        <v>267</v>
      </c>
      <c r="AB63" s="121"/>
      <c r="AC63" s="114"/>
    </row>
    <row r="64" spans="1:29" s="115" customFormat="1" ht="10" customHeight="1">
      <c r="A64" s="112">
        <v>26</v>
      </c>
      <c r="B64" s="113">
        <f t="shared" si="28"/>
        <v>46</v>
      </c>
      <c r="C64" s="113">
        <f t="shared" si="29"/>
        <v>160</v>
      </c>
      <c r="D64" s="113">
        <f t="shared" si="30"/>
        <v>48</v>
      </c>
      <c r="E64" s="113">
        <f t="shared" si="31"/>
        <v>167</v>
      </c>
      <c r="F64" s="113">
        <f t="shared" si="32"/>
        <v>50</v>
      </c>
      <c r="G64" s="113">
        <f t="shared" si="33"/>
        <v>175</v>
      </c>
      <c r="H64" s="113">
        <f t="shared" si="34"/>
        <v>53</v>
      </c>
      <c r="I64" s="113">
        <f t="shared" si="35"/>
        <v>184</v>
      </c>
      <c r="J64" s="113">
        <f t="shared" si="36"/>
        <v>55</v>
      </c>
      <c r="K64" s="113">
        <f t="shared" si="37"/>
        <v>193</v>
      </c>
      <c r="L64" s="113">
        <f t="shared" si="38"/>
        <v>58</v>
      </c>
      <c r="M64" s="113">
        <f t="shared" si="39"/>
        <v>202</v>
      </c>
      <c r="N64" s="113">
        <f t="shared" si="40"/>
        <v>60</v>
      </c>
      <c r="O64" s="113">
        <f t="shared" si="41"/>
        <v>211</v>
      </c>
      <c r="P64" s="113">
        <f t="shared" si="42"/>
        <v>63</v>
      </c>
      <c r="Q64" s="113">
        <f t="shared" si="43"/>
        <v>220</v>
      </c>
      <c r="R64" s="113">
        <f t="shared" si="44"/>
        <v>66</v>
      </c>
      <c r="S64" s="113">
        <f t="shared" si="45"/>
        <v>232</v>
      </c>
      <c r="T64" s="113">
        <f t="shared" si="46"/>
        <v>70</v>
      </c>
      <c r="U64" s="113">
        <f t="shared" si="47"/>
        <v>243</v>
      </c>
      <c r="V64" s="113">
        <f t="shared" si="48"/>
        <v>73</v>
      </c>
      <c r="W64" s="113">
        <f t="shared" si="49"/>
        <v>255</v>
      </c>
      <c r="X64" s="113">
        <f t="shared" si="50"/>
        <v>76</v>
      </c>
      <c r="Y64" s="113">
        <f t="shared" si="51"/>
        <v>266</v>
      </c>
      <c r="Z64" s="121">
        <f t="shared" si="52"/>
        <v>79</v>
      </c>
      <c r="AA64" s="113">
        <f t="shared" si="53"/>
        <v>278</v>
      </c>
      <c r="AB64" s="121"/>
      <c r="AC64" s="114"/>
    </row>
    <row r="65" spans="1:256" s="115" customFormat="1" ht="10" customHeight="1">
      <c r="A65" s="112">
        <v>27</v>
      </c>
      <c r="B65" s="113">
        <f t="shared" si="28"/>
        <v>48</v>
      </c>
      <c r="C65" s="113">
        <f t="shared" si="29"/>
        <v>166</v>
      </c>
      <c r="D65" s="113">
        <f t="shared" si="30"/>
        <v>50</v>
      </c>
      <c r="E65" s="113">
        <f t="shared" si="31"/>
        <v>174</v>
      </c>
      <c r="F65" s="113">
        <f t="shared" si="32"/>
        <v>52</v>
      </c>
      <c r="G65" s="113">
        <f t="shared" si="33"/>
        <v>181</v>
      </c>
      <c r="H65" s="113">
        <f t="shared" si="34"/>
        <v>55</v>
      </c>
      <c r="I65" s="113">
        <f t="shared" si="35"/>
        <v>191</v>
      </c>
      <c r="J65" s="113">
        <f t="shared" si="36"/>
        <v>57</v>
      </c>
      <c r="K65" s="113">
        <f t="shared" si="37"/>
        <v>200</v>
      </c>
      <c r="L65" s="113">
        <f t="shared" si="38"/>
        <v>60</v>
      </c>
      <c r="M65" s="113">
        <f t="shared" si="39"/>
        <v>210</v>
      </c>
      <c r="N65" s="113">
        <f t="shared" si="40"/>
        <v>63</v>
      </c>
      <c r="O65" s="113">
        <f t="shared" si="41"/>
        <v>219</v>
      </c>
      <c r="P65" s="113">
        <f t="shared" si="42"/>
        <v>65</v>
      </c>
      <c r="Q65" s="113">
        <f t="shared" si="43"/>
        <v>229</v>
      </c>
      <c r="R65" s="113">
        <f t="shared" si="44"/>
        <v>69</v>
      </c>
      <c r="S65" s="113">
        <f t="shared" si="45"/>
        <v>241</v>
      </c>
      <c r="T65" s="113">
        <f t="shared" si="46"/>
        <v>72</v>
      </c>
      <c r="U65" s="113">
        <f t="shared" si="47"/>
        <v>253</v>
      </c>
      <c r="V65" s="113">
        <f t="shared" si="48"/>
        <v>76</v>
      </c>
      <c r="W65" s="113">
        <f t="shared" si="49"/>
        <v>265</v>
      </c>
      <c r="X65" s="113">
        <f t="shared" si="50"/>
        <v>79</v>
      </c>
      <c r="Y65" s="113">
        <f t="shared" si="51"/>
        <v>277</v>
      </c>
      <c r="Z65" s="121">
        <f t="shared" si="52"/>
        <v>82</v>
      </c>
      <c r="AA65" s="113">
        <f t="shared" si="53"/>
        <v>289</v>
      </c>
      <c r="AB65" s="121"/>
      <c r="AC65" s="114"/>
    </row>
    <row r="66" spans="1:256" s="115" customFormat="1" ht="10" customHeight="1">
      <c r="A66" s="112">
        <v>28</v>
      </c>
      <c r="B66" s="113">
        <f t="shared" si="28"/>
        <v>49</v>
      </c>
      <c r="C66" s="113">
        <f t="shared" si="29"/>
        <v>172</v>
      </c>
      <c r="D66" s="113">
        <f t="shared" si="30"/>
        <v>52</v>
      </c>
      <c r="E66" s="113">
        <f t="shared" si="31"/>
        <v>180</v>
      </c>
      <c r="F66" s="113">
        <f t="shared" si="32"/>
        <v>54</v>
      </c>
      <c r="G66" s="113">
        <f t="shared" si="33"/>
        <v>188</v>
      </c>
      <c r="H66" s="113">
        <f t="shared" si="34"/>
        <v>57</v>
      </c>
      <c r="I66" s="113">
        <f t="shared" si="35"/>
        <v>198</v>
      </c>
      <c r="J66" s="113">
        <f t="shared" si="36"/>
        <v>59</v>
      </c>
      <c r="K66" s="113">
        <f t="shared" si="37"/>
        <v>208</v>
      </c>
      <c r="L66" s="113">
        <f t="shared" si="38"/>
        <v>62</v>
      </c>
      <c r="M66" s="113">
        <f t="shared" si="39"/>
        <v>218</v>
      </c>
      <c r="N66" s="113">
        <f t="shared" si="40"/>
        <v>65</v>
      </c>
      <c r="O66" s="113">
        <f t="shared" si="41"/>
        <v>227</v>
      </c>
      <c r="P66" s="113">
        <f t="shared" si="42"/>
        <v>68</v>
      </c>
      <c r="Q66" s="113">
        <f t="shared" si="43"/>
        <v>237</v>
      </c>
      <c r="R66" s="113">
        <f t="shared" si="44"/>
        <v>71</v>
      </c>
      <c r="S66" s="113">
        <f t="shared" si="45"/>
        <v>250</v>
      </c>
      <c r="T66" s="113">
        <f t="shared" si="46"/>
        <v>75</v>
      </c>
      <c r="U66" s="113">
        <f t="shared" si="47"/>
        <v>262</v>
      </c>
      <c r="V66" s="113">
        <f t="shared" si="48"/>
        <v>78</v>
      </c>
      <c r="W66" s="113">
        <f t="shared" si="49"/>
        <v>274</v>
      </c>
      <c r="X66" s="113">
        <f t="shared" si="50"/>
        <v>82</v>
      </c>
      <c r="Y66" s="113">
        <f t="shared" si="51"/>
        <v>287</v>
      </c>
      <c r="Z66" s="121">
        <f t="shared" si="52"/>
        <v>85</v>
      </c>
      <c r="AA66" s="113">
        <f t="shared" si="53"/>
        <v>299</v>
      </c>
      <c r="AB66" s="121"/>
      <c r="AC66" s="114"/>
    </row>
    <row r="67" spans="1:256" s="115" customFormat="1" ht="10" customHeight="1">
      <c r="A67" s="112">
        <v>29</v>
      </c>
      <c r="B67" s="113">
        <f t="shared" si="28"/>
        <v>51</v>
      </c>
      <c r="C67" s="113">
        <f t="shared" si="29"/>
        <v>179</v>
      </c>
      <c r="D67" s="113">
        <f t="shared" si="30"/>
        <v>53</v>
      </c>
      <c r="E67" s="113">
        <f t="shared" si="31"/>
        <v>187</v>
      </c>
      <c r="F67" s="113">
        <f t="shared" si="32"/>
        <v>56</v>
      </c>
      <c r="G67" s="113">
        <f t="shared" si="33"/>
        <v>195</v>
      </c>
      <c r="H67" s="113">
        <f t="shared" si="34"/>
        <v>59</v>
      </c>
      <c r="I67" s="113">
        <f t="shared" si="35"/>
        <v>205</v>
      </c>
      <c r="J67" s="113">
        <f t="shared" si="36"/>
        <v>61</v>
      </c>
      <c r="K67" s="113">
        <f t="shared" si="37"/>
        <v>215</v>
      </c>
      <c r="L67" s="113">
        <f t="shared" si="38"/>
        <v>64</v>
      </c>
      <c r="M67" s="113">
        <f t="shared" si="39"/>
        <v>225</v>
      </c>
      <c r="N67" s="113">
        <f t="shared" si="40"/>
        <v>67</v>
      </c>
      <c r="O67" s="113">
        <f t="shared" si="41"/>
        <v>235</v>
      </c>
      <c r="P67" s="113">
        <f t="shared" si="42"/>
        <v>70</v>
      </c>
      <c r="Q67" s="113">
        <f t="shared" si="43"/>
        <v>246</v>
      </c>
      <c r="R67" s="113">
        <f t="shared" si="44"/>
        <v>74</v>
      </c>
      <c r="S67" s="113">
        <f t="shared" si="45"/>
        <v>258</v>
      </c>
      <c r="T67" s="113">
        <f t="shared" si="46"/>
        <v>78</v>
      </c>
      <c r="U67" s="113">
        <f t="shared" si="47"/>
        <v>271</v>
      </c>
      <c r="V67" s="113">
        <f t="shared" si="48"/>
        <v>81</v>
      </c>
      <c r="W67" s="113">
        <f t="shared" si="49"/>
        <v>284</v>
      </c>
      <c r="X67" s="113">
        <f t="shared" si="50"/>
        <v>85</v>
      </c>
      <c r="Y67" s="113">
        <f t="shared" si="51"/>
        <v>297</v>
      </c>
      <c r="Z67" s="121">
        <f t="shared" si="52"/>
        <v>89</v>
      </c>
      <c r="AA67" s="113">
        <f t="shared" si="53"/>
        <v>310</v>
      </c>
      <c r="AB67" s="121"/>
      <c r="AC67" s="114"/>
    </row>
    <row r="68" spans="1:256" s="119" customFormat="1" ht="10" customHeight="1" thickBot="1">
      <c r="A68" s="116">
        <v>30</v>
      </c>
      <c r="B68" s="117">
        <f t="shared" si="28"/>
        <v>53</v>
      </c>
      <c r="C68" s="117">
        <f t="shared" si="29"/>
        <v>185</v>
      </c>
      <c r="D68" s="117">
        <f t="shared" si="30"/>
        <v>55</v>
      </c>
      <c r="E68" s="117">
        <f t="shared" si="31"/>
        <v>193</v>
      </c>
      <c r="F68" s="117">
        <f t="shared" si="32"/>
        <v>58</v>
      </c>
      <c r="G68" s="117">
        <f t="shared" si="33"/>
        <v>202</v>
      </c>
      <c r="H68" s="117">
        <f t="shared" si="34"/>
        <v>61</v>
      </c>
      <c r="I68" s="117">
        <f t="shared" si="35"/>
        <v>212</v>
      </c>
      <c r="J68" s="117">
        <f t="shared" si="36"/>
        <v>64</v>
      </c>
      <c r="K68" s="117">
        <f t="shared" si="37"/>
        <v>223</v>
      </c>
      <c r="L68" s="117">
        <f t="shared" si="38"/>
        <v>67</v>
      </c>
      <c r="M68" s="117">
        <f t="shared" si="39"/>
        <v>233</v>
      </c>
      <c r="N68" s="117">
        <f t="shared" si="40"/>
        <v>70</v>
      </c>
      <c r="O68" s="117">
        <f t="shared" si="41"/>
        <v>244</v>
      </c>
      <c r="P68" s="117">
        <f t="shared" si="42"/>
        <v>73</v>
      </c>
      <c r="Q68" s="117">
        <f t="shared" si="43"/>
        <v>254</v>
      </c>
      <c r="R68" s="117">
        <f t="shared" si="44"/>
        <v>76</v>
      </c>
      <c r="S68" s="117">
        <f t="shared" si="45"/>
        <v>267</v>
      </c>
      <c r="T68" s="117">
        <f t="shared" si="46"/>
        <v>80</v>
      </c>
      <c r="U68" s="117">
        <f t="shared" si="47"/>
        <v>281</v>
      </c>
      <c r="V68" s="117">
        <f t="shared" si="48"/>
        <v>84</v>
      </c>
      <c r="W68" s="117">
        <f t="shared" si="49"/>
        <v>294</v>
      </c>
      <c r="X68" s="117">
        <f t="shared" si="50"/>
        <v>88</v>
      </c>
      <c r="Y68" s="117">
        <f t="shared" si="51"/>
        <v>307</v>
      </c>
      <c r="Z68" s="122">
        <f t="shared" si="52"/>
        <v>92</v>
      </c>
      <c r="AA68" s="117">
        <f t="shared" si="53"/>
        <v>321</v>
      </c>
      <c r="AB68" s="123"/>
      <c r="AC68" s="124"/>
    </row>
    <row r="69" spans="1:256" ht="12" customHeight="1">
      <c r="A69" s="551" t="s">
        <v>173</v>
      </c>
      <c r="B69" s="552"/>
      <c r="C69" s="552"/>
      <c r="D69" s="552"/>
      <c r="E69" s="552"/>
      <c r="F69" s="552"/>
      <c r="G69" s="552"/>
      <c r="H69" s="552"/>
      <c r="I69" s="552"/>
      <c r="J69" s="552"/>
      <c r="K69" s="552"/>
      <c r="L69" s="552"/>
      <c r="M69" s="552"/>
      <c r="N69" s="552"/>
      <c r="O69" s="552"/>
      <c r="P69" s="552"/>
      <c r="Q69" s="552"/>
      <c r="R69" s="552"/>
      <c r="S69" s="552"/>
      <c r="T69" s="552"/>
      <c r="U69" s="552"/>
      <c r="V69" s="552"/>
      <c r="W69" s="552"/>
      <c r="X69" s="552"/>
      <c r="Y69" s="552"/>
      <c r="Z69" s="552"/>
      <c r="AA69" s="552"/>
      <c r="AB69" s="125"/>
      <c r="AC69" s="125"/>
    </row>
    <row r="70" spans="1:256" ht="12" customHeight="1">
      <c r="A70" s="545" t="s">
        <v>174</v>
      </c>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126"/>
      <c r="AB70" s="126"/>
      <c r="AC70" s="126"/>
    </row>
    <row r="71" spans="1:256" ht="12" customHeight="1">
      <c r="A71" s="545" t="s">
        <v>138</v>
      </c>
      <c r="B71" s="546"/>
      <c r="C71" s="546"/>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5"/>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5"/>
      <c r="BB71" s="546"/>
      <c r="BC71" s="546"/>
      <c r="BD71" s="546"/>
      <c r="BE71" s="546"/>
      <c r="BF71" s="546"/>
      <c r="BG71" s="546"/>
      <c r="BH71" s="546"/>
      <c r="BI71" s="546"/>
      <c r="BJ71" s="546"/>
      <c r="BK71" s="546"/>
      <c r="BL71" s="546"/>
      <c r="BM71" s="546"/>
      <c r="BN71" s="546"/>
      <c r="BO71" s="546"/>
      <c r="BP71" s="546"/>
      <c r="BQ71" s="546"/>
      <c r="BR71" s="546"/>
      <c r="BS71" s="546"/>
      <c r="BT71" s="546"/>
      <c r="BU71" s="546"/>
      <c r="BV71" s="546"/>
      <c r="BW71" s="546"/>
      <c r="BX71" s="546"/>
      <c r="BY71" s="546"/>
      <c r="BZ71" s="546"/>
      <c r="CA71" s="545"/>
      <c r="CB71" s="546"/>
      <c r="CC71" s="546"/>
      <c r="CD71" s="546"/>
      <c r="CE71" s="546"/>
      <c r="CF71" s="546"/>
      <c r="CG71" s="546"/>
      <c r="CH71" s="546"/>
      <c r="CI71" s="546"/>
      <c r="CJ71" s="546"/>
      <c r="CK71" s="546"/>
      <c r="CL71" s="546"/>
      <c r="CM71" s="546"/>
      <c r="CN71" s="546"/>
      <c r="CO71" s="546"/>
      <c r="CP71" s="546"/>
      <c r="CQ71" s="546"/>
      <c r="CR71" s="546"/>
      <c r="CS71" s="546"/>
      <c r="CT71" s="546"/>
      <c r="CU71" s="546"/>
      <c r="CV71" s="546"/>
      <c r="CW71" s="546"/>
      <c r="CX71" s="546"/>
      <c r="CY71" s="546"/>
      <c r="CZ71" s="546"/>
      <c r="DA71" s="545"/>
      <c r="DB71" s="546"/>
      <c r="DC71" s="546"/>
      <c r="DD71" s="546"/>
      <c r="DE71" s="546"/>
      <c r="DF71" s="546"/>
      <c r="DG71" s="546"/>
      <c r="DH71" s="546"/>
      <c r="DI71" s="546"/>
      <c r="DJ71" s="546"/>
      <c r="DK71" s="546"/>
      <c r="DL71" s="546"/>
      <c r="DM71" s="546"/>
      <c r="DN71" s="546"/>
      <c r="DO71" s="546"/>
      <c r="DP71" s="546"/>
      <c r="DQ71" s="546"/>
      <c r="DR71" s="546"/>
      <c r="DS71" s="546"/>
      <c r="DT71" s="546"/>
      <c r="DU71" s="546"/>
      <c r="DV71" s="546"/>
      <c r="DW71" s="546"/>
      <c r="DX71" s="546"/>
      <c r="DY71" s="546"/>
      <c r="DZ71" s="546"/>
      <c r="EA71" s="545"/>
      <c r="EB71" s="546"/>
      <c r="EC71" s="546"/>
      <c r="ED71" s="546"/>
      <c r="EE71" s="546"/>
      <c r="EF71" s="546"/>
      <c r="EG71" s="546"/>
      <c r="EH71" s="546"/>
      <c r="EI71" s="546"/>
      <c r="EJ71" s="546"/>
      <c r="EK71" s="546"/>
      <c r="EL71" s="546"/>
      <c r="EM71" s="546"/>
      <c r="EN71" s="546"/>
      <c r="EO71" s="546"/>
      <c r="EP71" s="546"/>
      <c r="EQ71" s="546"/>
      <c r="ER71" s="546"/>
      <c r="ES71" s="546"/>
      <c r="ET71" s="546"/>
      <c r="EU71" s="546"/>
      <c r="EV71" s="546"/>
      <c r="EW71" s="546"/>
      <c r="EX71" s="546"/>
      <c r="EY71" s="546"/>
      <c r="EZ71" s="546"/>
      <c r="FA71" s="545"/>
      <c r="FB71" s="546"/>
      <c r="FC71" s="546"/>
      <c r="FD71" s="546"/>
      <c r="FE71" s="546"/>
      <c r="FF71" s="546"/>
      <c r="FG71" s="546"/>
      <c r="FH71" s="546"/>
      <c r="FI71" s="546"/>
      <c r="FJ71" s="546"/>
      <c r="FK71" s="546"/>
      <c r="FL71" s="546"/>
      <c r="FM71" s="546"/>
      <c r="FN71" s="546"/>
      <c r="FO71" s="546"/>
      <c r="FP71" s="546"/>
      <c r="FQ71" s="546"/>
      <c r="FR71" s="546"/>
      <c r="FS71" s="546"/>
      <c r="FT71" s="546"/>
      <c r="FU71" s="546"/>
      <c r="FV71" s="546"/>
      <c r="FW71" s="546"/>
      <c r="FX71" s="546"/>
      <c r="FY71" s="546"/>
      <c r="FZ71" s="546"/>
      <c r="GA71" s="545"/>
      <c r="GB71" s="546"/>
      <c r="GC71" s="546"/>
      <c r="GD71" s="546"/>
      <c r="GE71" s="546"/>
      <c r="GF71" s="546"/>
      <c r="GG71" s="546"/>
      <c r="GH71" s="546"/>
      <c r="GI71" s="546"/>
      <c r="GJ71" s="546"/>
      <c r="GK71" s="546"/>
      <c r="GL71" s="546"/>
      <c r="GM71" s="546"/>
      <c r="GN71" s="546"/>
      <c r="GO71" s="546"/>
      <c r="GP71" s="546"/>
      <c r="GQ71" s="546"/>
      <c r="GR71" s="546"/>
      <c r="GS71" s="546"/>
      <c r="GT71" s="546"/>
      <c r="GU71" s="546"/>
      <c r="GV71" s="546"/>
      <c r="GW71" s="546"/>
      <c r="GX71" s="546"/>
      <c r="GY71" s="546"/>
      <c r="GZ71" s="546"/>
      <c r="HA71" s="545"/>
      <c r="HB71" s="546"/>
      <c r="HC71" s="546"/>
      <c r="HD71" s="546"/>
      <c r="HE71" s="546"/>
      <c r="HF71" s="546"/>
      <c r="HG71" s="546"/>
      <c r="HH71" s="546"/>
      <c r="HI71" s="546"/>
      <c r="HJ71" s="546"/>
      <c r="HK71" s="546"/>
      <c r="HL71" s="546"/>
      <c r="HM71" s="546"/>
      <c r="HN71" s="546"/>
      <c r="HO71" s="546"/>
      <c r="HP71" s="546"/>
      <c r="HQ71" s="546"/>
      <c r="HR71" s="546"/>
      <c r="HS71" s="546"/>
      <c r="HT71" s="546"/>
      <c r="HU71" s="546"/>
      <c r="HV71" s="546"/>
      <c r="HW71" s="546"/>
      <c r="HX71" s="546"/>
      <c r="HY71" s="546"/>
      <c r="HZ71" s="546"/>
      <c r="IA71" s="545"/>
      <c r="IB71" s="546"/>
      <c r="IC71" s="546"/>
      <c r="ID71" s="546"/>
      <c r="IE71" s="546"/>
      <c r="IF71" s="546"/>
      <c r="IG71" s="546"/>
      <c r="IH71" s="546"/>
      <c r="II71" s="546"/>
      <c r="IJ71" s="546"/>
      <c r="IK71" s="546"/>
      <c r="IL71" s="546"/>
      <c r="IM71" s="546"/>
      <c r="IN71" s="546"/>
      <c r="IO71" s="546"/>
      <c r="IP71" s="546"/>
      <c r="IQ71" s="546"/>
      <c r="IR71" s="546"/>
      <c r="IS71" s="546"/>
      <c r="IT71" s="546"/>
      <c r="IU71" s="546"/>
      <c r="IV71" s="546"/>
    </row>
    <row r="72" spans="1:256" ht="12" customHeight="1">
      <c r="A72" s="547" t="s">
        <v>175</v>
      </c>
      <c r="B72" s="548"/>
      <c r="C72" s="548"/>
      <c r="D72" s="548"/>
      <c r="E72" s="548"/>
      <c r="F72" s="548"/>
      <c r="G72" s="548"/>
      <c r="H72" s="548"/>
      <c r="I72" s="548"/>
      <c r="J72" s="548"/>
      <c r="K72" s="548"/>
      <c r="L72" s="548"/>
      <c r="M72" s="548"/>
      <c r="N72" s="548"/>
      <c r="O72" s="548"/>
      <c r="P72" s="548"/>
      <c r="Q72" s="548"/>
      <c r="R72" s="548"/>
      <c r="S72" s="548"/>
      <c r="T72" s="548"/>
      <c r="U72" s="548"/>
      <c r="V72" s="548"/>
      <c r="W72" s="548"/>
      <c r="X72" s="548"/>
      <c r="Y72" s="548"/>
      <c r="Z72" s="548"/>
      <c r="AA72" s="548"/>
      <c r="AB72" s="127"/>
      <c r="AC72" s="127"/>
    </row>
    <row r="73" spans="1:256" ht="12" customHeight="1">
      <c r="A73" s="549" t="s">
        <v>176</v>
      </c>
      <c r="B73" s="549"/>
      <c r="C73" s="549"/>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50" t="s">
        <v>157</v>
      </c>
      <c r="AC73" s="550"/>
    </row>
  </sheetData>
  <mergeCells count="66">
    <mergeCell ref="A1:Z1"/>
    <mergeCell ref="AA1:AC1"/>
    <mergeCell ref="A2:A4"/>
    <mergeCell ref="B2:W2"/>
    <mergeCell ref="X2:Y2"/>
    <mergeCell ref="Z2:AA2"/>
    <mergeCell ref="AB2:AC2"/>
    <mergeCell ref="B3:C3"/>
    <mergeCell ref="D3:E3"/>
    <mergeCell ref="F3:G3"/>
    <mergeCell ref="AB3:AC3"/>
    <mergeCell ref="T3:U3"/>
    <mergeCell ref="V3:W3"/>
    <mergeCell ref="X3:Y3"/>
    <mergeCell ref="Z3:AA3"/>
    <mergeCell ref="A35:AA35"/>
    <mergeCell ref="H3:I3"/>
    <mergeCell ref="J3:K3"/>
    <mergeCell ref="L3:M3"/>
    <mergeCell ref="N3:O3"/>
    <mergeCell ref="P3:Q3"/>
    <mergeCell ref="R3:S3"/>
    <mergeCell ref="AB37:AC37"/>
    <mergeCell ref="J36:K36"/>
    <mergeCell ref="L37:M37"/>
    <mergeCell ref="N37:O37"/>
    <mergeCell ref="L36:M36"/>
    <mergeCell ref="N36:O36"/>
    <mergeCell ref="P36:Q36"/>
    <mergeCell ref="X36:Y36"/>
    <mergeCell ref="Z36:AA36"/>
    <mergeCell ref="R36:S36"/>
    <mergeCell ref="T36:U36"/>
    <mergeCell ref="V36:W36"/>
    <mergeCell ref="B37:C37"/>
    <mergeCell ref="D37:E37"/>
    <mergeCell ref="F37:G37"/>
    <mergeCell ref="H37:I37"/>
    <mergeCell ref="J37:K37"/>
    <mergeCell ref="A69:AA69"/>
    <mergeCell ref="A70:Z70"/>
    <mergeCell ref="A71:Z71"/>
    <mergeCell ref="AA71:AZ71"/>
    <mergeCell ref="P37:Q37"/>
    <mergeCell ref="R37:S37"/>
    <mergeCell ref="T37:U37"/>
    <mergeCell ref="V37:W37"/>
    <mergeCell ref="X37:Y37"/>
    <mergeCell ref="Z37:AA37"/>
    <mergeCell ref="A36:A38"/>
    <mergeCell ref="B36:C36"/>
    <mergeCell ref="D36:E36"/>
    <mergeCell ref="F36:G36"/>
    <mergeCell ref="H36:I36"/>
    <mergeCell ref="AB36:AC36"/>
    <mergeCell ref="IA71:IV71"/>
    <mergeCell ref="A72:AA72"/>
    <mergeCell ref="A73:AA73"/>
    <mergeCell ref="AB73:AC73"/>
    <mergeCell ref="CA71:CZ71"/>
    <mergeCell ref="DA71:DZ71"/>
    <mergeCell ref="EA71:EZ71"/>
    <mergeCell ref="FA71:FZ71"/>
    <mergeCell ref="GA71:GZ71"/>
    <mergeCell ref="HA71:HZ71"/>
    <mergeCell ref="BA71:BZ71"/>
  </mergeCells>
  <phoneticPr fontId="5" type="noConversion"/>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2060"/>
  </sheetPr>
  <dimension ref="A1:I57"/>
  <sheetViews>
    <sheetView workbookViewId="0">
      <selection activeCell="C17" sqref="C17"/>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181</v>
      </c>
      <c r="B1" s="22"/>
      <c r="C1" s="22"/>
      <c r="D1" s="22"/>
      <c r="E1" s="22"/>
      <c r="F1" s="22"/>
    </row>
    <row r="2" spans="1:6" ht="17.5" thickBot="1">
      <c r="A2" s="95"/>
      <c r="B2" s="95" t="s">
        <v>182</v>
      </c>
      <c r="C2" s="95"/>
      <c r="D2" s="95"/>
      <c r="E2" s="95"/>
      <c r="F2" s="2" t="s">
        <v>183</v>
      </c>
    </row>
    <row r="3" spans="1:6">
      <c r="A3" s="473" t="s">
        <v>17</v>
      </c>
      <c r="B3" s="475" t="s">
        <v>15</v>
      </c>
      <c r="C3" s="501" t="s">
        <v>18</v>
      </c>
      <c r="D3" s="502"/>
      <c r="E3" s="502"/>
      <c r="F3" s="572"/>
    </row>
    <row r="4" spans="1:6">
      <c r="A4" s="474"/>
      <c r="B4" s="500"/>
      <c r="C4" s="3" t="s">
        <v>184</v>
      </c>
      <c r="D4" s="4" t="s">
        <v>185</v>
      </c>
      <c r="E4" s="4" t="s">
        <v>19</v>
      </c>
      <c r="F4" s="4" t="s">
        <v>20</v>
      </c>
    </row>
    <row r="5" spans="1:6">
      <c r="A5" s="5">
        <v>1</v>
      </c>
      <c r="B5" s="26"/>
      <c r="C5" s="11"/>
      <c r="D5" s="11"/>
      <c r="E5" s="11"/>
      <c r="F5" s="11"/>
    </row>
    <row r="6" spans="1:6">
      <c r="A6" s="12">
        <v>2</v>
      </c>
      <c r="B6" s="23"/>
      <c r="C6" s="27"/>
      <c r="D6" s="27"/>
      <c r="E6" s="24"/>
      <c r="F6" s="25"/>
    </row>
    <row r="7" spans="1:6">
      <c r="A7" s="28">
        <v>3</v>
      </c>
      <c r="B7" s="14"/>
      <c r="C7" s="13"/>
      <c r="D7" s="13"/>
      <c r="E7" s="6"/>
      <c r="F7" s="7"/>
    </row>
    <row r="8" spans="1:6">
      <c r="A8" s="28">
        <f t="shared" ref="A8:A52" si="0">+A7+1</f>
        <v>4</v>
      </c>
      <c r="B8" s="14"/>
      <c r="C8" s="13"/>
      <c r="D8" s="13"/>
      <c r="E8" s="6"/>
      <c r="F8" s="7"/>
    </row>
    <row r="9" spans="1:6">
      <c r="A9" s="28">
        <f t="shared" si="0"/>
        <v>5</v>
      </c>
      <c r="B9" s="14"/>
      <c r="C9" s="13"/>
      <c r="D9" s="13"/>
      <c r="E9" s="6"/>
      <c r="F9" s="7"/>
    </row>
    <row r="10" spans="1:6">
      <c r="A10" s="5">
        <f t="shared" si="0"/>
        <v>6</v>
      </c>
      <c r="B10" s="14">
        <v>28800</v>
      </c>
      <c r="C10" s="13">
        <f t="shared" ref="C10:C52" si="1">+ROUND(B10*0.0469,0)</f>
        <v>1351</v>
      </c>
      <c r="D10" s="13">
        <f t="shared" ref="D10:D13" si="2">+C10*2</f>
        <v>2702</v>
      </c>
      <c r="E10" s="6">
        <f t="shared" ref="E10:E13" si="3">+C10*3</f>
        <v>4053</v>
      </c>
      <c r="F10" s="7">
        <f t="shared" ref="F10:F13" si="4">+C10*4</f>
        <v>5404</v>
      </c>
    </row>
    <row r="11" spans="1:6">
      <c r="A11" s="12">
        <f t="shared" si="0"/>
        <v>7</v>
      </c>
      <c r="B11" s="23">
        <v>30300</v>
      </c>
      <c r="C11" s="27">
        <f t="shared" si="1"/>
        <v>1421</v>
      </c>
      <c r="D11" s="27">
        <f t="shared" si="2"/>
        <v>2842</v>
      </c>
      <c r="E11" s="24">
        <f t="shared" si="3"/>
        <v>4263</v>
      </c>
      <c r="F11" s="25">
        <f t="shared" si="4"/>
        <v>5684</v>
      </c>
    </row>
    <row r="12" spans="1:6">
      <c r="A12" s="28">
        <f t="shared" si="0"/>
        <v>8</v>
      </c>
      <c r="B12" s="14">
        <v>31800</v>
      </c>
      <c r="C12" s="13">
        <f t="shared" si="1"/>
        <v>1491</v>
      </c>
      <c r="D12" s="13">
        <f t="shared" si="2"/>
        <v>2982</v>
      </c>
      <c r="E12" s="6">
        <f t="shared" si="3"/>
        <v>4473</v>
      </c>
      <c r="F12" s="7">
        <f t="shared" si="4"/>
        <v>5964</v>
      </c>
    </row>
    <row r="13" spans="1:6">
      <c r="A13" s="28">
        <f t="shared" si="0"/>
        <v>9</v>
      </c>
      <c r="B13" s="14">
        <v>33300</v>
      </c>
      <c r="C13" s="13">
        <f t="shared" si="1"/>
        <v>1562</v>
      </c>
      <c r="D13" s="13">
        <f t="shared" si="2"/>
        <v>3124</v>
      </c>
      <c r="E13" s="6">
        <f t="shared" si="3"/>
        <v>4686</v>
      </c>
      <c r="F13" s="6">
        <f t="shared" si="4"/>
        <v>6248</v>
      </c>
    </row>
    <row r="14" spans="1:6">
      <c r="A14" s="6">
        <f t="shared" si="0"/>
        <v>10</v>
      </c>
      <c r="B14" s="29">
        <v>34800</v>
      </c>
      <c r="C14" s="6">
        <f t="shared" si="1"/>
        <v>1632</v>
      </c>
      <c r="D14" s="6">
        <f>+C14*2</f>
        <v>3264</v>
      </c>
      <c r="E14" s="6">
        <f>+C14*3</f>
        <v>4896</v>
      </c>
      <c r="F14" s="6">
        <f>+C14*4</f>
        <v>6528</v>
      </c>
    </row>
    <row r="15" spans="1:6">
      <c r="A15" s="8">
        <f t="shared" si="0"/>
        <v>11</v>
      </c>
      <c r="B15" s="9">
        <v>36300</v>
      </c>
      <c r="C15" s="10">
        <f t="shared" si="1"/>
        <v>1702</v>
      </c>
      <c r="D15" s="11">
        <f t="shared" ref="D15:D52" si="5">+C15*2</f>
        <v>3404</v>
      </c>
      <c r="E15" s="11">
        <f t="shared" ref="E15:E52" si="6">+C15*3</f>
        <v>5106</v>
      </c>
      <c r="F15" s="10">
        <f t="shared" ref="F15:F52" si="7">+C15*4</f>
        <v>6808</v>
      </c>
    </row>
    <row r="16" spans="1:6">
      <c r="A16" s="12">
        <f t="shared" si="0"/>
        <v>12</v>
      </c>
      <c r="B16" s="30">
        <v>38200</v>
      </c>
      <c r="C16" s="6">
        <f t="shared" si="1"/>
        <v>1792</v>
      </c>
      <c r="D16" s="25">
        <f t="shared" si="5"/>
        <v>3584</v>
      </c>
      <c r="E16" s="25">
        <f t="shared" si="6"/>
        <v>5376</v>
      </c>
      <c r="F16" s="24">
        <f t="shared" si="7"/>
        <v>7168</v>
      </c>
    </row>
    <row r="17" spans="1:6">
      <c r="A17" s="5">
        <f t="shared" si="0"/>
        <v>13</v>
      </c>
      <c r="B17" s="29">
        <v>40100</v>
      </c>
      <c r="C17" s="6">
        <f>+ROUND(B17*0.0469,0)</f>
        <v>1881</v>
      </c>
      <c r="D17" s="7">
        <f t="shared" si="5"/>
        <v>3762</v>
      </c>
      <c r="E17" s="7">
        <f t="shared" si="6"/>
        <v>5643</v>
      </c>
      <c r="F17" s="6">
        <f t="shared" si="7"/>
        <v>7524</v>
      </c>
    </row>
    <row r="18" spans="1:6">
      <c r="A18" s="5">
        <f t="shared" si="0"/>
        <v>14</v>
      </c>
      <c r="B18" s="29">
        <v>42000</v>
      </c>
      <c r="C18" s="6">
        <f t="shared" si="1"/>
        <v>1970</v>
      </c>
      <c r="D18" s="7">
        <f t="shared" si="5"/>
        <v>3940</v>
      </c>
      <c r="E18" s="7">
        <f t="shared" si="6"/>
        <v>5910</v>
      </c>
      <c r="F18" s="6">
        <f t="shared" si="7"/>
        <v>7880</v>
      </c>
    </row>
    <row r="19" spans="1:6">
      <c r="A19" s="5">
        <f t="shared" si="0"/>
        <v>15</v>
      </c>
      <c r="B19" s="29">
        <v>43900</v>
      </c>
      <c r="C19" s="6">
        <f t="shared" si="1"/>
        <v>2059</v>
      </c>
      <c r="D19" s="7">
        <f t="shared" si="5"/>
        <v>4118</v>
      </c>
      <c r="E19" s="7">
        <f t="shared" si="6"/>
        <v>6177</v>
      </c>
      <c r="F19" s="6">
        <f t="shared" si="7"/>
        <v>8236</v>
      </c>
    </row>
    <row r="20" spans="1:6">
      <c r="A20" s="8">
        <f t="shared" si="0"/>
        <v>16</v>
      </c>
      <c r="B20" s="31">
        <v>45800</v>
      </c>
      <c r="C20" s="10">
        <f t="shared" si="1"/>
        <v>2148</v>
      </c>
      <c r="D20" s="11">
        <f t="shared" si="5"/>
        <v>4296</v>
      </c>
      <c r="E20" s="11">
        <f t="shared" si="6"/>
        <v>6444</v>
      </c>
      <c r="F20" s="10">
        <f t="shared" si="7"/>
        <v>8592</v>
      </c>
    </row>
    <row r="21" spans="1:6">
      <c r="A21" s="12">
        <f t="shared" si="0"/>
        <v>17</v>
      </c>
      <c r="B21" s="30">
        <v>48200</v>
      </c>
      <c r="C21" s="6">
        <f t="shared" si="1"/>
        <v>2261</v>
      </c>
      <c r="D21" s="25">
        <f t="shared" si="5"/>
        <v>4522</v>
      </c>
      <c r="E21" s="25">
        <f t="shared" si="6"/>
        <v>6783</v>
      </c>
      <c r="F21" s="24">
        <f t="shared" si="7"/>
        <v>9044</v>
      </c>
    </row>
    <row r="22" spans="1:6">
      <c r="A22" s="5">
        <f t="shared" si="0"/>
        <v>18</v>
      </c>
      <c r="B22" s="29">
        <v>50600</v>
      </c>
      <c r="C22" s="6">
        <f t="shared" si="1"/>
        <v>2373</v>
      </c>
      <c r="D22" s="7">
        <f t="shared" si="5"/>
        <v>4746</v>
      </c>
      <c r="E22" s="7">
        <f t="shared" si="6"/>
        <v>7119</v>
      </c>
      <c r="F22" s="6">
        <f t="shared" si="7"/>
        <v>9492</v>
      </c>
    </row>
    <row r="23" spans="1:6">
      <c r="A23" s="5">
        <f t="shared" si="0"/>
        <v>19</v>
      </c>
      <c r="B23" s="29">
        <v>53000</v>
      </c>
      <c r="C23" s="6">
        <f t="shared" si="1"/>
        <v>2486</v>
      </c>
      <c r="D23" s="7">
        <f t="shared" si="5"/>
        <v>4972</v>
      </c>
      <c r="E23" s="7">
        <f t="shared" si="6"/>
        <v>7458</v>
      </c>
      <c r="F23" s="6">
        <f t="shared" si="7"/>
        <v>9944</v>
      </c>
    </row>
    <row r="24" spans="1:6">
      <c r="A24" s="5">
        <f t="shared" si="0"/>
        <v>20</v>
      </c>
      <c r="B24" s="29">
        <v>55400</v>
      </c>
      <c r="C24" s="6">
        <f t="shared" si="1"/>
        <v>2598</v>
      </c>
      <c r="D24" s="7">
        <f t="shared" si="5"/>
        <v>5196</v>
      </c>
      <c r="E24" s="7">
        <f t="shared" si="6"/>
        <v>7794</v>
      </c>
      <c r="F24" s="6">
        <f t="shared" si="7"/>
        <v>10392</v>
      </c>
    </row>
    <row r="25" spans="1:6">
      <c r="A25" s="8">
        <f t="shared" si="0"/>
        <v>21</v>
      </c>
      <c r="B25" s="31">
        <v>57800</v>
      </c>
      <c r="C25" s="10">
        <f t="shared" si="1"/>
        <v>2711</v>
      </c>
      <c r="D25" s="11">
        <f t="shared" si="5"/>
        <v>5422</v>
      </c>
      <c r="E25" s="11">
        <f t="shared" si="6"/>
        <v>8133</v>
      </c>
      <c r="F25" s="10">
        <f t="shared" si="7"/>
        <v>10844</v>
      </c>
    </row>
    <row r="26" spans="1:6">
      <c r="A26" s="12">
        <f t="shared" si="0"/>
        <v>22</v>
      </c>
      <c r="B26" s="30">
        <v>60800</v>
      </c>
      <c r="C26" s="6">
        <f t="shared" si="1"/>
        <v>2852</v>
      </c>
      <c r="D26" s="25">
        <f t="shared" si="5"/>
        <v>5704</v>
      </c>
      <c r="E26" s="24">
        <f t="shared" si="6"/>
        <v>8556</v>
      </c>
      <c r="F26" s="24">
        <f t="shared" si="7"/>
        <v>11408</v>
      </c>
    </row>
    <row r="27" spans="1:6">
      <c r="A27" s="5">
        <f t="shared" si="0"/>
        <v>23</v>
      </c>
      <c r="B27" s="29">
        <v>63800</v>
      </c>
      <c r="C27" s="6">
        <f t="shared" si="1"/>
        <v>2992</v>
      </c>
      <c r="D27" s="7">
        <f t="shared" si="5"/>
        <v>5984</v>
      </c>
      <c r="E27" s="6">
        <f t="shared" si="6"/>
        <v>8976</v>
      </c>
      <c r="F27" s="6">
        <f t="shared" si="7"/>
        <v>11968</v>
      </c>
    </row>
    <row r="28" spans="1:6">
      <c r="A28" s="5">
        <f t="shared" si="0"/>
        <v>24</v>
      </c>
      <c r="B28" s="29">
        <v>66800</v>
      </c>
      <c r="C28" s="6">
        <f t="shared" si="1"/>
        <v>3133</v>
      </c>
      <c r="D28" s="7">
        <f t="shared" si="5"/>
        <v>6266</v>
      </c>
      <c r="E28" s="6">
        <f t="shared" si="6"/>
        <v>9399</v>
      </c>
      <c r="F28" s="6">
        <f t="shared" si="7"/>
        <v>12532</v>
      </c>
    </row>
    <row r="29" spans="1:6">
      <c r="A29" s="5">
        <f t="shared" si="0"/>
        <v>25</v>
      </c>
      <c r="B29" s="29">
        <v>69800</v>
      </c>
      <c r="C29" s="6">
        <f t="shared" si="1"/>
        <v>3274</v>
      </c>
      <c r="D29" s="7">
        <f t="shared" si="5"/>
        <v>6548</v>
      </c>
      <c r="E29" s="6">
        <f t="shared" si="6"/>
        <v>9822</v>
      </c>
      <c r="F29" s="6">
        <f t="shared" si="7"/>
        <v>13096</v>
      </c>
    </row>
    <row r="30" spans="1:6">
      <c r="A30" s="8">
        <f t="shared" si="0"/>
        <v>26</v>
      </c>
      <c r="B30" s="29">
        <v>72800</v>
      </c>
      <c r="C30" s="10">
        <f t="shared" si="1"/>
        <v>3414</v>
      </c>
      <c r="D30" s="7">
        <f t="shared" si="5"/>
        <v>6828</v>
      </c>
      <c r="E30" s="6">
        <f t="shared" si="6"/>
        <v>10242</v>
      </c>
      <c r="F30" s="6">
        <f t="shared" si="7"/>
        <v>13656</v>
      </c>
    </row>
    <row r="31" spans="1:6">
      <c r="A31" s="5">
        <f t="shared" si="0"/>
        <v>27</v>
      </c>
      <c r="B31" s="30">
        <v>76500</v>
      </c>
      <c r="C31" s="6">
        <f t="shared" si="1"/>
        <v>3588</v>
      </c>
      <c r="D31" s="25">
        <f t="shared" si="5"/>
        <v>7176</v>
      </c>
      <c r="E31" s="24">
        <f t="shared" si="6"/>
        <v>10764</v>
      </c>
      <c r="F31" s="24">
        <f t="shared" si="7"/>
        <v>14352</v>
      </c>
    </row>
    <row r="32" spans="1:6">
      <c r="A32" s="5">
        <f t="shared" si="0"/>
        <v>28</v>
      </c>
      <c r="B32" s="29">
        <v>80200</v>
      </c>
      <c r="C32" s="6">
        <f t="shared" si="1"/>
        <v>3761</v>
      </c>
      <c r="D32" s="7">
        <f t="shared" si="5"/>
        <v>7522</v>
      </c>
      <c r="E32" s="6">
        <f t="shared" si="6"/>
        <v>11283</v>
      </c>
      <c r="F32" s="6">
        <f t="shared" si="7"/>
        <v>15044</v>
      </c>
    </row>
    <row r="33" spans="1:6">
      <c r="A33" s="5">
        <f t="shared" si="0"/>
        <v>29</v>
      </c>
      <c r="B33" s="29">
        <v>83900</v>
      </c>
      <c r="C33" s="6">
        <f t="shared" si="1"/>
        <v>3935</v>
      </c>
      <c r="D33" s="7">
        <f t="shared" si="5"/>
        <v>7870</v>
      </c>
      <c r="E33" s="6">
        <f t="shared" si="6"/>
        <v>11805</v>
      </c>
      <c r="F33" s="6">
        <f t="shared" si="7"/>
        <v>15740</v>
      </c>
    </row>
    <row r="34" spans="1:6">
      <c r="A34" s="8">
        <f t="shared" si="0"/>
        <v>30</v>
      </c>
      <c r="B34" s="31">
        <v>87600</v>
      </c>
      <c r="C34" s="10">
        <f t="shared" si="1"/>
        <v>4108</v>
      </c>
      <c r="D34" s="11">
        <f t="shared" si="5"/>
        <v>8216</v>
      </c>
      <c r="E34" s="10">
        <f t="shared" si="6"/>
        <v>12324</v>
      </c>
      <c r="F34" s="10">
        <f t="shared" si="7"/>
        <v>16432</v>
      </c>
    </row>
    <row r="35" spans="1:6">
      <c r="A35" s="5">
        <f t="shared" si="0"/>
        <v>31</v>
      </c>
      <c r="B35" s="30">
        <v>92100</v>
      </c>
      <c r="C35" s="6">
        <f t="shared" si="1"/>
        <v>4319</v>
      </c>
      <c r="D35" s="25">
        <f t="shared" si="5"/>
        <v>8638</v>
      </c>
      <c r="E35" s="24">
        <f t="shared" si="6"/>
        <v>12957</v>
      </c>
      <c r="F35" s="24">
        <f t="shared" si="7"/>
        <v>17276</v>
      </c>
    </row>
    <row r="36" spans="1:6">
      <c r="A36" s="5">
        <f t="shared" si="0"/>
        <v>32</v>
      </c>
      <c r="B36" s="29">
        <v>96600</v>
      </c>
      <c r="C36" s="6">
        <f t="shared" si="1"/>
        <v>4531</v>
      </c>
      <c r="D36" s="7">
        <f t="shared" si="5"/>
        <v>9062</v>
      </c>
      <c r="E36" s="6">
        <f t="shared" si="6"/>
        <v>13593</v>
      </c>
      <c r="F36" s="6">
        <f t="shared" si="7"/>
        <v>18124</v>
      </c>
    </row>
    <row r="37" spans="1:6">
      <c r="A37" s="5">
        <f t="shared" si="0"/>
        <v>33</v>
      </c>
      <c r="B37" s="29">
        <v>101100</v>
      </c>
      <c r="C37" s="6">
        <f t="shared" si="1"/>
        <v>4742</v>
      </c>
      <c r="D37" s="7">
        <f t="shared" si="5"/>
        <v>9484</v>
      </c>
      <c r="E37" s="6">
        <f t="shared" si="6"/>
        <v>14226</v>
      </c>
      <c r="F37" s="6">
        <f t="shared" si="7"/>
        <v>18968</v>
      </c>
    </row>
    <row r="38" spans="1:6">
      <c r="A38" s="5">
        <f t="shared" si="0"/>
        <v>34</v>
      </c>
      <c r="B38" s="29">
        <v>105600</v>
      </c>
      <c r="C38" s="6">
        <f t="shared" si="1"/>
        <v>4953</v>
      </c>
      <c r="D38" s="7">
        <f t="shared" si="5"/>
        <v>9906</v>
      </c>
      <c r="E38" s="6">
        <f t="shared" si="6"/>
        <v>14859</v>
      </c>
      <c r="F38" s="6">
        <f t="shared" si="7"/>
        <v>19812</v>
      </c>
    </row>
    <row r="39" spans="1:6">
      <c r="A39" s="8">
        <f t="shared" si="0"/>
        <v>35</v>
      </c>
      <c r="B39" s="29">
        <v>110100</v>
      </c>
      <c r="C39" s="10">
        <f t="shared" si="1"/>
        <v>5164</v>
      </c>
      <c r="D39" s="11">
        <f t="shared" si="5"/>
        <v>10328</v>
      </c>
      <c r="E39" s="6">
        <f t="shared" si="6"/>
        <v>15492</v>
      </c>
      <c r="F39" s="6">
        <f t="shared" si="7"/>
        <v>20656</v>
      </c>
    </row>
    <row r="40" spans="1:6">
      <c r="A40" s="5">
        <f t="shared" si="0"/>
        <v>36</v>
      </c>
      <c r="B40" s="30">
        <v>115500</v>
      </c>
      <c r="C40" s="6">
        <f t="shared" si="1"/>
        <v>5417</v>
      </c>
      <c r="D40" s="7">
        <f t="shared" si="5"/>
        <v>10834</v>
      </c>
      <c r="E40" s="24">
        <f t="shared" si="6"/>
        <v>16251</v>
      </c>
      <c r="F40" s="24">
        <f t="shared" si="7"/>
        <v>21668</v>
      </c>
    </row>
    <row r="41" spans="1:6">
      <c r="A41" s="5">
        <f t="shared" si="0"/>
        <v>37</v>
      </c>
      <c r="B41" s="29">
        <v>120900</v>
      </c>
      <c r="C41" s="6">
        <f t="shared" si="1"/>
        <v>5670</v>
      </c>
      <c r="D41" s="7">
        <f t="shared" si="5"/>
        <v>11340</v>
      </c>
      <c r="E41" s="6">
        <f t="shared" si="6"/>
        <v>17010</v>
      </c>
      <c r="F41" s="6">
        <f t="shared" si="7"/>
        <v>22680</v>
      </c>
    </row>
    <row r="42" spans="1:6">
      <c r="A42" s="5">
        <f t="shared" si="0"/>
        <v>38</v>
      </c>
      <c r="B42" s="29">
        <v>126300</v>
      </c>
      <c r="C42" s="6">
        <f t="shared" si="1"/>
        <v>5923</v>
      </c>
      <c r="D42" s="7">
        <f t="shared" si="5"/>
        <v>11846</v>
      </c>
      <c r="E42" s="6">
        <f t="shared" si="6"/>
        <v>17769</v>
      </c>
      <c r="F42" s="6">
        <f t="shared" si="7"/>
        <v>23692</v>
      </c>
    </row>
    <row r="43" spans="1:6">
      <c r="A43" s="5">
        <f t="shared" si="0"/>
        <v>39</v>
      </c>
      <c r="B43" s="29">
        <v>131700</v>
      </c>
      <c r="C43" s="6">
        <f t="shared" si="1"/>
        <v>6177</v>
      </c>
      <c r="D43" s="7">
        <f t="shared" si="5"/>
        <v>12354</v>
      </c>
      <c r="E43" s="6">
        <f t="shared" si="6"/>
        <v>18531</v>
      </c>
      <c r="F43" s="6">
        <f t="shared" si="7"/>
        <v>24708</v>
      </c>
    </row>
    <row r="44" spans="1:6">
      <c r="A44" s="5">
        <f t="shared" si="0"/>
        <v>40</v>
      </c>
      <c r="B44" s="29">
        <v>137100</v>
      </c>
      <c r="C44" s="6">
        <f t="shared" si="1"/>
        <v>6430</v>
      </c>
      <c r="D44" s="7">
        <f t="shared" si="5"/>
        <v>12860</v>
      </c>
      <c r="E44" s="7">
        <f t="shared" si="6"/>
        <v>19290</v>
      </c>
      <c r="F44" s="6">
        <f t="shared" si="7"/>
        <v>25720</v>
      </c>
    </row>
    <row r="45" spans="1:6">
      <c r="A45" s="5">
        <f t="shared" si="0"/>
        <v>41</v>
      </c>
      <c r="B45" s="29">
        <v>142500</v>
      </c>
      <c r="C45" s="6">
        <f t="shared" si="1"/>
        <v>6683</v>
      </c>
      <c r="D45" s="7">
        <f t="shared" si="5"/>
        <v>13366</v>
      </c>
      <c r="E45" s="7">
        <f t="shared" si="6"/>
        <v>20049</v>
      </c>
      <c r="F45" s="6">
        <f t="shared" si="7"/>
        <v>26732</v>
      </c>
    </row>
    <row r="46" spans="1:6">
      <c r="A46" s="5">
        <f t="shared" si="0"/>
        <v>42</v>
      </c>
      <c r="B46" s="29">
        <v>147900</v>
      </c>
      <c r="C46" s="6">
        <f t="shared" si="1"/>
        <v>6937</v>
      </c>
      <c r="D46" s="7">
        <f t="shared" si="5"/>
        <v>13874</v>
      </c>
      <c r="E46" s="7">
        <f t="shared" si="6"/>
        <v>20811</v>
      </c>
      <c r="F46" s="6">
        <f t="shared" si="7"/>
        <v>27748</v>
      </c>
    </row>
    <row r="47" spans="1:6">
      <c r="A47" s="8">
        <f>+A46+1</f>
        <v>43</v>
      </c>
      <c r="B47" s="31">
        <v>150000</v>
      </c>
      <c r="C47" s="10">
        <f t="shared" si="1"/>
        <v>7035</v>
      </c>
      <c r="D47" s="11">
        <f t="shared" si="5"/>
        <v>14070</v>
      </c>
      <c r="E47" s="11">
        <f t="shared" si="6"/>
        <v>21105</v>
      </c>
      <c r="F47" s="10">
        <f t="shared" si="7"/>
        <v>28140</v>
      </c>
    </row>
    <row r="48" spans="1:6">
      <c r="A48" s="5">
        <f t="shared" si="0"/>
        <v>44</v>
      </c>
      <c r="B48" s="30">
        <v>156400</v>
      </c>
      <c r="C48" s="6">
        <f t="shared" si="1"/>
        <v>7335</v>
      </c>
      <c r="D48" s="25">
        <f t="shared" si="5"/>
        <v>14670</v>
      </c>
      <c r="E48" s="25">
        <f t="shared" si="6"/>
        <v>22005</v>
      </c>
      <c r="F48" s="24">
        <f t="shared" si="7"/>
        <v>29340</v>
      </c>
    </row>
    <row r="49" spans="1:9">
      <c r="A49" s="5">
        <f t="shared" si="0"/>
        <v>45</v>
      </c>
      <c r="B49" s="29">
        <v>162800</v>
      </c>
      <c r="C49" s="6">
        <f t="shared" si="1"/>
        <v>7635</v>
      </c>
      <c r="D49" s="7">
        <f t="shared" si="5"/>
        <v>15270</v>
      </c>
      <c r="E49" s="7">
        <f t="shared" si="6"/>
        <v>22905</v>
      </c>
      <c r="F49" s="6">
        <f t="shared" si="7"/>
        <v>30540</v>
      </c>
    </row>
    <row r="50" spans="1:9">
      <c r="A50" s="5">
        <f t="shared" si="0"/>
        <v>46</v>
      </c>
      <c r="B50" s="29">
        <v>169200</v>
      </c>
      <c r="C50" s="6">
        <f t="shared" si="1"/>
        <v>7935</v>
      </c>
      <c r="D50" s="7">
        <f t="shared" si="5"/>
        <v>15870</v>
      </c>
      <c r="E50" s="7">
        <f t="shared" si="6"/>
        <v>23805</v>
      </c>
      <c r="F50" s="6">
        <f t="shared" si="7"/>
        <v>31740</v>
      </c>
    </row>
    <row r="51" spans="1:9">
      <c r="A51" s="5">
        <f>+A50+1</f>
        <v>47</v>
      </c>
      <c r="B51" s="29">
        <v>175600</v>
      </c>
      <c r="C51" s="6">
        <f t="shared" si="1"/>
        <v>8236</v>
      </c>
      <c r="D51" s="7">
        <f t="shared" si="5"/>
        <v>16472</v>
      </c>
      <c r="E51" s="7">
        <f t="shared" si="6"/>
        <v>24708</v>
      </c>
      <c r="F51" s="6">
        <f t="shared" si="7"/>
        <v>32944</v>
      </c>
    </row>
    <row r="52" spans="1:9" ht="17.5" thickBot="1">
      <c r="A52" s="15">
        <f t="shared" si="0"/>
        <v>48</v>
      </c>
      <c r="B52" s="32">
        <v>182000</v>
      </c>
      <c r="C52" s="16">
        <f t="shared" si="1"/>
        <v>8536</v>
      </c>
      <c r="D52" s="16">
        <f t="shared" si="5"/>
        <v>17072</v>
      </c>
      <c r="E52" s="17">
        <f t="shared" si="6"/>
        <v>25608</v>
      </c>
      <c r="F52" s="16">
        <f t="shared" si="7"/>
        <v>34144</v>
      </c>
    </row>
    <row r="53" spans="1:9">
      <c r="A53" s="1" t="s">
        <v>178</v>
      </c>
      <c r="F53" s="33" t="s">
        <v>179</v>
      </c>
    </row>
    <row r="54" spans="1:9">
      <c r="F54" s="33"/>
    </row>
    <row r="55" spans="1:9" ht="14.25" customHeight="1">
      <c r="A55" s="96" t="s">
        <v>186</v>
      </c>
      <c r="B55" s="97"/>
      <c r="C55" s="97"/>
      <c r="D55" s="97"/>
      <c r="E55" s="97"/>
      <c r="F55" s="33"/>
      <c r="G55" s="18"/>
      <c r="H55" s="19"/>
      <c r="I55" s="18"/>
    </row>
    <row r="56" spans="1:9" ht="15" customHeight="1">
      <c r="A56" s="34" t="s">
        <v>187</v>
      </c>
      <c r="B56" s="34"/>
      <c r="C56" s="34"/>
      <c r="D56" s="34"/>
      <c r="E56" s="34"/>
      <c r="F56" s="34"/>
      <c r="G56" s="20"/>
      <c r="H56" s="20"/>
      <c r="I56" s="20"/>
    </row>
    <row r="57" spans="1:9" ht="104.25" customHeight="1">
      <c r="A57" s="573" t="s">
        <v>188</v>
      </c>
      <c r="B57" s="573"/>
      <c r="C57" s="573"/>
      <c r="D57" s="573"/>
      <c r="E57" s="573"/>
      <c r="F57" s="573"/>
      <c r="G57" s="20"/>
      <c r="H57" s="20"/>
      <c r="I57" s="20"/>
    </row>
  </sheetData>
  <mergeCells count="4">
    <mergeCell ref="A3:A4"/>
    <mergeCell ref="B3:B4"/>
    <mergeCell ref="C3:F3"/>
    <mergeCell ref="A57:F57"/>
  </mergeCells>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F67"/>
  <sheetViews>
    <sheetView workbookViewId="0">
      <selection activeCell="I10" sqref="I10"/>
    </sheetView>
  </sheetViews>
  <sheetFormatPr defaultRowHeight="17"/>
  <cols>
    <col min="1" max="1" width="18.6328125" customWidth="1"/>
    <col min="3" max="3" width="27.08984375" customWidth="1"/>
    <col min="6" max="6" width="16" customWidth="1"/>
  </cols>
  <sheetData>
    <row r="1" spans="1:6" ht="19.5">
      <c r="A1" s="175" t="s">
        <v>397</v>
      </c>
    </row>
    <row r="2" spans="1:6" ht="22" customHeight="1">
      <c r="A2" s="188" t="s">
        <v>257</v>
      </c>
    </row>
    <row r="3" spans="1:6">
      <c r="A3" s="188" t="s">
        <v>396</v>
      </c>
    </row>
    <row r="4" spans="1:6">
      <c r="A4" s="176" t="s">
        <v>258</v>
      </c>
    </row>
    <row r="5" spans="1:6">
      <c r="A5" s="575" t="s">
        <v>259</v>
      </c>
      <c r="B5" s="575"/>
      <c r="C5" s="575"/>
      <c r="D5" s="575" t="s">
        <v>260</v>
      </c>
      <c r="E5" s="575"/>
      <c r="F5" s="575"/>
    </row>
    <row r="6" spans="1:6">
      <c r="A6" s="575" t="s">
        <v>261</v>
      </c>
      <c r="B6" s="575" t="s">
        <v>262</v>
      </c>
      <c r="C6" s="575" t="s">
        <v>263</v>
      </c>
      <c r="D6" s="178" t="s">
        <v>264</v>
      </c>
      <c r="E6" s="178" t="s">
        <v>266</v>
      </c>
      <c r="F6" s="576" t="s">
        <v>268</v>
      </c>
    </row>
    <row r="7" spans="1:6">
      <c r="A7" s="575"/>
      <c r="B7" s="575"/>
      <c r="C7" s="575"/>
      <c r="D7" s="178" t="s">
        <v>265</v>
      </c>
      <c r="E7" s="178" t="s">
        <v>267</v>
      </c>
      <c r="F7" s="576"/>
    </row>
    <row r="8" spans="1:6">
      <c r="A8" s="574" t="s">
        <v>269</v>
      </c>
      <c r="B8" s="179" t="s">
        <v>270</v>
      </c>
      <c r="C8" s="180" t="s">
        <v>272</v>
      </c>
      <c r="D8" s="179">
        <v>0.16</v>
      </c>
      <c r="E8" s="178">
        <v>7.0000000000000007E-2</v>
      </c>
      <c r="F8" s="181">
        <v>0.23</v>
      </c>
    </row>
    <row r="9" spans="1:6">
      <c r="A9" s="574"/>
      <c r="B9" s="179" t="s">
        <v>271</v>
      </c>
      <c r="C9" s="180" t="s">
        <v>273</v>
      </c>
      <c r="D9" s="179">
        <v>0.12</v>
      </c>
      <c r="E9" s="178">
        <v>7.0000000000000007E-2</v>
      </c>
      <c r="F9" s="181">
        <v>0.19</v>
      </c>
    </row>
    <row r="10" spans="1:6" ht="22">
      <c r="A10" s="182" t="s">
        <v>274</v>
      </c>
      <c r="B10" s="179" t="s">
        <v>275</v>
      </c>
      <c r="C10" s="180" t="s">
        <v>276</v>
      </c>
      <c r="D10" s="179">
        <v>0.89</v>
      </c>
      <c r="E10" s="178">
        <v>7.0000000000000007E-2</v>
      </c>
      <c r="F10" s="181">
        <v>0.96</v>
      </c>
    </row>
    <row r="11" spans="1:6">
      <c r="A11" s="574" t="s">
        <v>277</v>
      </c>
      <c r="B11" s="183" t="s">
        <v>278</v>
      </c>
      <c r="C11" s="184" t="s">
        <v>296</v>
      </c>
      <c r="D11" s="183">
        <v>0.14000000000000001</v>
      </c>
      <c r="E11" s="185">
        <v>7.0000000000000007E-2</v>
      </c>
      <c r="F11" s="186">
        <v>0.21</v>
      </c>
    </row>
    <row r="12" spans="1:6">
      <c r="A12" s="574"/>
      <c r="B12" s="183" t="s">
        <v>279</v>
      </c>
      <c r="C12" s="184" t="s">
        <v>297</v>
      </c>
      <c r="D12" s="183">
        <v>0.14000000000000001</v>
      </c>
      <c r="E12" s="185">
        <v>7.0000000000000007E-2</v>
      </c>
      <c r="F12" s="186">
        <v>0.21</v>
      </c>
    </row>
    <row r="13" spans="1:6">
      <c r="A13" s="574"/>
      <c r="B13" s="183" t="s">
        <v>280</v>
      </c>
      <c r="C13" s="184" t="s">
        <v>298</v>
      </c>
      <c r="D13" s="183">
        <v>0.09</v>
      </c>
      <c r="E13" s="185">
        <v>7.0000000000000007E-2</v>
      </c>
      <c r="F13" s="186">
        <v>0.16</v>
      </c>
    </row>
    <row r="14" spans="1:6">
      <c r="A14" s="574"/>
      <c r="B14" s="183" t="s">
        <v>281</v>
      </c>
      <c r="C14" s="184" t="s">
        <v>299</v>
      </c>
      <c r="D14" s="183">
        <v>0.06</v>
      </c>
      <c r="E14" s="185">
        <v>7.0000000000000007E-2</v>
      </c>
      <c r="F14" s="186">
        <v>0.13</v>
      </c>
    </row>
    <row r="15" spans="1:6">
      <c r="A15" s="574"/>
      <c r="B15" s="183" t="s">
        <v>282</v>
      </c>
      <c r="C15" s="184" t="s">
        <v>300</v>
      </c>
      <c r="D15" s="183">
        <v>0.11</v>
      </c>
      <c r="E15" s="185">
        <v>7.0000000000000007E-2</v>
      </c>
      <c r="F15" s="186">
        <v>0.18</v>
      </c>
    </row>
    <row r="16" spans="1:6">
      <c r="A16" s="574"/>
      <c r="B16" s="183" t="s">
        <v>283</v>
      </c>
      <c r="C16" s="184" t="s">
        <v>301</v>
      </c>
      <c r="D16" s="183">
        <v>0.4</v>
      </c>
      <c r="E16" s="185">
        <v>7.0000000000000007E-2</v>
      </c>
      <c r="F16" s="186">
        <v>0.47</v>
      </c>
    </row>
    <row r="17" spans="1:6">
      <c r="A17" s="574"/>
      <c r="B17" s="183" t="s">
        <v>284</v>
      </c>
      <c r="C17" s="184" t="s">
        <v>302</v>
      </c>
      <c r="D17" s="183">
        <v>0.33</v>
      </c>
      <c r="E17" s="185">
        <v>7.0000000000000007E-2</v>
      </c>
      <c r="F17" s="186">
        <v>0.4</v>
      </c>
    </row>
    <row r="18" spans="1:6">
      <c r="A18" s="574"/>
      <c r="B18" s="183" t="s">
        <v>285</v>
      </c>
      <c r="C18" s="184" t="s">
        <v>303</v>
      </c>
      <c r="D18" s="183">
        <v>0.13</v>
      </c>
      <c r="E18" s="185">
        <v>7.0000000000000007E-2</v>
      </c>
      <c r="F18" s="186">
        <v>0.2</v>
      </c>
    </row>
    <row r="19" spans="1:6" ht="33">
      <c r="A19" s="574"/>
      <c r="B19" s="183" t="s">
        <v>286</v>
      </c>
      <c r="C19" s="184" t="s">
        <v>304</v>
      </c>
      <c r="D19" s="183">
        <v>0.14000000000000001</v>
      </c>
      <c r="E19" s="185">
        <v>7.0000000000000007E-2</v>
      </c>
      <c r="F19" s="186">
        <v>0.21</v>
      </c>
    </row>
    <row r="20" spans="1:6">
      <c r="A20" s="574"/>
      <c r="B20" s="183"/>
      <c r="C20" s="184" t="s">
        <v>305</v>
      </c>
      <c r="D20" s="183"/>
      <c r="E20" s="185"/>
      <c r="F20" s="186"/>
    </row>
    <row r="21" spans="1:6">
      <c r="A21" s="574"/>
      <c r="B21" s="183" t="s">
        <v>287</v>
      </c>
      <c r="C21" s="184" t="s">
        <v>306</v>
      </c>
      <c r="D21" s="183">
        <v>0.2</v>
      </c>
      <c r="E21" s="185">
        <v>7.0000000000000007E-2</v>
      </c>
      <c r="F21" s="186">
        <v>0.27</v>
      </c>
    </row>
    <row r="22" spans="1:6">
      <c r="A22" s="574"/>
      <c r="B22" s="183" t="s">
        <v>288</v>
      </c>
      <c r="C22" s="184" t="s">
        <v>307</v>
      </c>
      <c r="D22" s="183">
        <v>0.34</v>
      </c>
      <c r="E22" s="185">
        <v>7.0000000000000007E-2</v>
      </c>
      <c r="F22" s="186">
        <v>0.41</v>
      </c>
    </row>
    <row r="23" spans="1:6" ht="22">
      <c r="A23" s="574"/>
      <c r="B23" s="183" t="s">
        <v>289</v>
      </c>
      <c r="C23" s="184" t="s">
        <v>308</v>
      </c>
      <c r="D23" s="183">
        <v>0.4</v>
      </c>
      <c r="E23" s="185">
        <v>7.0000000000000007E-2</v>
      </c>
      <c r="F23" s="186">
        <v>0.47</v>
      </c>
    </row>
    <row r="24" spans="1:6" ht="22">
      <c r="A24" s="574"/>
      <c r="B24" s="183" t="s">
        <v>290</v>
      </c>
      <c r="C24" s="184" t="s">
        <v>309</v>
      </c>
      <c r="D24" s="183">
        <v>0.32</v>
      </c>
      <c r="E24" s="185">
        <v>7.0000000000000007E-2</v>
      </c>
      <c r="F24" s="186">
        <v>0.39</v>
      </c>
    </row>
    <row r="25" spans="1:6" ht="22">
      <c r="A25" s="574"/>
      <c r="B25" s="183" t="s">
        <v>291</v>
      </c>
      <c r="C25" s="184" t="s">
        <v>310</v>
      </c>
      <c r="D25" s="183">
        <v>0.21</v>
      </c>
      <c r="E25" s="185">
        <v>7.0000000000000007E-2</v>
      </c>
      <c r="F25" s="186">
        <v>0.28000000000000003</v>
      </c>
    </row>
    <row r="26" spans="1:6" ht="22">
      <c r="A26" s="574"/>
      <c r="B26" s="183" t="s">
        <v>292</v>
      </c>
      <c r="C26" s="184" t="s">
        <v>311</v>
      </c>
      <c r="D26" s="183">
        <v>0.04</v>
      </c>
      <c r="E26" s="185">
        <v>7.0000000000000007E-2</v>
      </c>
      <c r="F26" s="186">
        <v>0.11</v>
      </c>
    </row>
    <row r="27" spans="1:6" ht="22">
      <c r="A27" s="574"/>
      <c r="B27" s="183" t="s">
        <v>293</v>
      </c>
      <c r="C27" s="184" t="s">
        <v>312</v>
      </c>
      <c r="D27" s="183">
        <v>0.21</v>
      </c>
      <c r="E27" s="185">
        <v>7.0000000000000007E-2</v>
      </c>
      <c r="F27" s="186">
        <v>0.28000000000000003</v>
      </c>
    </row>
    <row r="28" spans="1:6">
      <c r="A28" s="574"/>
      <c r="B28" s="183" t="s">
        <v>294</v>
      </c>
      <c r="C28" s="184" t="s">
        <v>313</v>
      </c>
      <c r="D28" s="183">
        <v>0.19</v>
      </c>
      <c r="E28" s="185">
        <v>7.0000000000000007E-2</v>
      </c>
      <c r="F28" s="186">
        <v>0.26</v>
      </c>
    </row>
    <row r="29" spans="1:6">
      <c r="A29" s="574"/>
      <c r="B29" s="183" t="s">
        <v>295</v>
      </c>
      <c r="C29" s="187"/>
      <c r="D29" s="183">
        <v>0.13</v>
      </c>
      <c r="E29" s="185">
        <v>7.0000000000000007E-2</v>
      </c>
      <c r="F29" s="186">
        <v>0.2</v>
      </c>
    </row>
    <row r="30" spans="1:6">
      <c r="A30" s="182" t="s">
        <v>314</v>
      </c>
      <c r="B30" s="179" t="s">
        <v>315</v>
      </c>
      <c r="C30" s="180" t="s">
        <v>314</v>
      </c>
      <c r="D30" s="179">
        <v>0.17</v>
      </c>
      <c r="E30" s="178">
        <v>7.0000000000000007E-2</v>
      </c>
      <c r="F30" s="181">
        <v>0.24</v>
      </c>
    </row>
    <row r="31" spans="1:6" ht="22">
      <c r="A31" s="574" t="s">
        <v>316</v>
      </c>
      <c r="B31" s="179" t="s">
        <v>317</v>
      </c>
      <c r="C31" s="180" t="s">
        <v>319</v>
      </c>
      <c r="D31" s="179">
        <v>0.3</v>
      </c>
      <c r="E31" s="178">
        <v>7.0000000000000007E-2</v>
      </c>
      <c r="F31" s="181">
        <v>0.37</v>
      </c>
    </row>
    <row r="32" spans="1:6">
      <c r="A32" s="574"/>
      <c r="B32" s="179" t="s">
        <v>318</v>
      </c>
      <c r="C32" s="180" t="s">
        <v>320</v>
      </c>
      <c r="D32" s="179">
        <v>0.15</v>
      </c>
      <c r="E32" s="178">
        <v>7.0000000000000007E-2</v>
      </c>
      <c r="F32" s="181">
        <v>0.22</v>
      </c>
    </row>
    <row r="33" spans="1:6">
      <c r="A33" s="574" t="s">
        <v>321</v>
      </c>
      <c r="B33" s="179" t="s">
        <v>322</v>
      </c>
      <c r="C33" s="180" t="s">
        <v>327</v>
      </c>
      <c r="D33" s="179">
        <v>0.54</v>
      </c>
      <c r="E33" s="178">
        <v>7.0000000000000007E-2</v>
      </c>
      <c r="F33" s="181">
        <v>0.61</v>
      </c>
    </row>
    <row r="34" spans="1:6">
      <c r="A34" s="574"/>
      <c r="B34" s="179" t="s">
        <v>323</v>
      </c>
      <c r="C34" s="180" t="s">
        <v>328</v>
      </c>
      <c r="D34" s="179">
        <v>0.32</v>
      </c>
      <c r="E34" s="178">
        <v>7.0000000000000007E-2</v>
      </c>
      <c r="F34" s="181">
        <v>0.39</v>
      </c>
    </row>
    <row r="35" spans="1:6">
      <c r="A35" s="574"/>
      <c r="B35" s="179" t="s">
        <v>324</v>
      </c>
      <c r="C35" s="180" t="s">
        <v>329</v>
      </c>
      <c r="D35" s="179">
        <v>0.34</v>
      </c>
      <c r="E35" s="178">
        <v>7.0000000000000007E-2</v>
      </c>
      <c r="F35" s="181">
        <v>0.41</v>
      </c>
    </row>
    <row r="36" spans="1:6" ht="22">
      <c r="A36" s="574"/>
      <c r="B36" s="179" t="s">
        <v>325</v>
      </c>
      <c r="C36" s="180" t="s">
        <v>330</v>
      </c>
      <c r="D36" s="179">
        <v>0.46</v>
      </c>
      <c r="E36" s="178">
        <v>7.0000000000000007E-2</v>
      </c>
      <c r="F36" s="181">
        <v>0.53</v>
      </c>
    </row>
    <row r="37" spans="1:6">
      <c r="A37" s="574"/>
      <c r="B37" s="179" t="s">
        <v>326</v>
      </c>
      <c r="C37" s="180" t="s">
        <v>331</v>
      </c>
      <c r="D37" s="179">
        <v>0.41</v>
      </c>
      <c r="E37" s="178">
        <v>7.0000000000000007E-2</v>
      </c>
      <c r="F37" s="181">
        <v>0.48</v>
      </c>
    </row>
    <row r="38" spans="1:6">
      <c r="A38" s="574" t="s">
        <v>332</v>
      </c>
      <c r="B38" s="179" t="s">
        <v>333</v>
      </c>
      <c r="C38" s="180" t="s">
        <v>335</v>
      </c>
      <c r="D38" s="179">
        <v>0.09</v>
      </c>
      <c r="E38" s="178">
        <v>7.0000000000000007E-2</v>
      </c>
      <c r="F38" s="181">
        <v>0.16</v>
      </c>
    </row>
    <row r="39" spans="1:6">
      <c r="A39" s="574"/>
      <c r="B39" s="179" t="s">
        <v>334</v>
      </c>
      <c r="C39" s="180" t="s">
        <v>336</v>
      </c>
      <c r="D39" s="179">
        <v>0.11</v>
      </c>
      <c r="E39" s="178">
        <v>7.0000000000000007E-2</v>
      </c>
      <c r="F39" s="181">
        <v>0.18</v>
      </c>
    </row>
    <row r="40" spans="1:6">
      <c r="A40" s="574" t="s">
        <v>337</v>
      </c>
      <c r="B40" s="179" t="s">
        <v>338</v>
      </c>
      <c r="C40" s="180" t="s">
        <v>345</v>
      </c>
      <c r="D40" s="179">
        <v>0.34</v>
      </c>
      <c r="E40" s="178">
        <v>7.0000000000000007E-2</v>
      </c>
      <c r="F40" s="181">
        <v>0.41</v>
      </c>
    </row>
    <row r="41" spans="1:6">
      <c r="A41" s="574"/>
      <c r="B41" s="179" t="s">
        <v>339</v>
      </c>
      <c r="C41" s="180" t="s">
        <v>346</v>
      </c>
      <c r="D41" s="179">
        <v>0.85</v>
      </c>
      <c r="E41" s="178">
        <v>7.0000000000000007E-2</v>
      </c>
      <c r="F41" s="181">
        <v>0.92</v>
      </c>
    </row>
    <row r="42" spans="1:6">
      <c r="A42" s="574"/>
      <c r="B42" s="179" t="s">
        <v>340</v>
      </c>
      <c r="C42" s="180" t="s">
        <v>347</v>
      </c>
      <c r="D42" s="179">
        <v>0.14000000000000001</v>
      </c>
      <c r="E42" s="178">
        <v>7.0000000000000007E-2</v>
      </c>
      <c r="F42" s="181">
        <v>0.21</v>
      </c>
    </row>
    <row r="43" spans="1:6">
      <c r="A43" s="574"/>
      <c r="B43" s="179" t="s">
        <v>341</v>
      </c>
      <c r="C43" s="180" t="s">
        <v>348</v>
      </c>
      <c r="D43" s="179">
        <v>0.09</v>
      </c>
      <c r="E43" s="178">
        <v>7.0000000000000007E-2</v>
      </c>
      <c r="F43" s="181">
        <v>0.16</v>
      </c>
    </row>
    <row r="44" spans="1:6" ht="22">
      <c r="A44" s="574"/>
      <c r="B44" s="179" t="s">
        <v>342</v>
      </c>
      <c r="C44" s="180" t="s">
        <v>349</v>
      </c>
      <c r="D44" s="179">
        <v>0.15</v>
      </c>
      <c r="E44" s="178">
        <v>7.0000000000000007E-2</v>
      </c>
      <c r="F44" s="181">
        <v>0.22</v>
      </c>
    </row>
    <row r="45" spans="1:6">
      <c r="A45" s="574"/>
      <c r="B45" s="179" t="s">
        <v>343</v>
      </c>
      <c r="C45" s="180" t="s">
        <v>350</v>
      </c>
      <c r="D45" s="179">
        <v>0.1</v>
      </c>
      <c r="E45" s="178">
        <v>7.0000000000000007E-2</v>
      </c>
      <c r="F45" s="181">
        <v>0.17</v>
      </c>
    </row>
    <row r="46" spans="1:6">
      <c r="A46" s="574"/>
      <c r="B46" s="179" t="s">
        <v>344</v>
      </c>
      <c r="C46" s="180" t="s">
        <v>351</v>
      </c>
      <c r="D46" s="179">
        <v>0.1</v>
      </c>
      <c r="E46" s="178">
        <v>7.0000000000000007E-2</v>
      </c>
      <c r="F46" s="181">
        <v>0.17</v>
      </c>
    </row>
    <row r="47" spans="1:6">
      <c r="A47" s="182" t="s">
        <v>352</v>
      </c>
      <c r="B47" s="179" t="s">
        <v>353</v>
      </c>
      <c r="C47" s="180" t="s">
        <v>354</v>
      </c>
      <c r="D47" s="179">
        <v>0.1</v>
      </c>
      <c r="E47" s="178">
        <v>7.0000000000000007E-2</v>
      </c>
      <c r="F47" s="181">
        <v>0.17</v>
      </c>
    </row>
    <row r="48" spans="1:6" ht="33">
      <c r="A48" s="574" t="s">
        <v>355</v>
      </c>
      <c r="B48" s="183" t="s">
        <v>356</v>
      </c>
      <c r="C48" s="184" t="s">
        <v>359</v>
      </c>
      <c r="D48" s="183">
        <v>0.05</v>
      </c>
      <c r="E48" s="185">
        <v>7.0000000000000007E-2</v>
      </c>
      <c r="F48" s="186">
        <v>0.12</v>
      </c>
    </row>
    <row r="49" spans="1:6">
      <c r="A49" s="574"/>
      <c r="B49" s="183"/>
      <c r="C49" s="184" t="s">
        <v>360</v>
      </c>
      <c r="D49" s="183"/>
      <c r="E49" s="185"/>
      <c r="F49" s="186"/>
    </row>
    <row r="50" spans="1:6" ht="22">
      <c r="A50" s="574"/>
      <c r="B50" s="183" t="s">
        <v>357</v>
      </c>
      <c r="C50" s="184" t="s">
        <v>361</v>
      </c>
      <c r="D50" s="183">
        <v>0.06</v>
      </c>
      <c r="E50" s="185">
        <v>7.0000000000000007E-2</v>
      </c>
      <c r="F50" s="186">
        <v>0.13</v>
      </c>
    </row>
    <row r="51" spans="1:6">
      <c r="A51" s="574"/>
      <c r="B51" s="183" t="s">
        <v>358</v>
      </c>
      <c r="C51" s="187"/>
      <c r="D51" s="183">
        <v>0.04</v>
      </c>
      <c r="E51" s="185">
        <v>7.0000000000000007E-2</v>
      </c>
      <c r="F51" s="186">
        <v>0.11</v>
      </c>
    </row>
    <row r="52" spans="1:6" ht="22">
      <c r="A52" s="182" t="s">
        <v>362</v>
      </c>
      <c r="B52" s="179" t="s">
        <v>363</v>
      </c>
      <c r="C52" s="180" t="s">
        <v>364</v>
      </c>
      <c r="D52" s="179">
        <v>0.04</v>
      </c>
      <c r="E52" s="178">
        <v>7.0000000000000007E-2</v>
      </c>
      <c r="F52" s="181">
        <v>0.11</v>
      </c>
    </row>
    <row r="53" spans="1:6">
      <c r="A53" s="182" t="s">
        <v>365</v>
      </c>
      <c r="B53" s="179" t="s">
        <v>366</v>
      </c>
      <c r="C53" s="180" t="s">
        <v>367</v>
      </c>
      <c r="D53" s="179">
        <v>0.08</v>
      </c>
      <c r="E53" s="178">
        <v>7.0000000000000007E-2</v>
      </c>
      <c r="F53" s="181">
        <v>0.15</v>
      </c>
    </row>
    <row r="54" spans="1:6" ht="55">
      <c r="A54" s="574" t="s">
        <v>368</v>
      </c>
      <c r="B54" s="183"/>
      <c r="C54" s="184" t="s">
        <v>371</v>
      </c>
      <c r="D54" s="183"/>
      <c r="E54" s="185"/>
      <c r="F54" s="186"/>
    </row>
    <row r="55" spans="1:6">
      <c r="A55" s="574"/>
      <c r="B55" s="183" t="s">
        <v>369</v>
      </c>
      <c r="C55" s="184" t="s">
        <v>372</v>
      </c>
      <c r="D55" s="183">
        <v>0.06</v>
      </c>
      <c r="E55" s="185">
        <v>7.0000000000000007E-2</v>
      </c>
      <c r="F55" s="186">
        <v>0.13</v>
      </c>
    </row>
    <row r="56" spans="1:6">
      <c r="A56" s="574"/>
      <c r="B56" s="183"/>
      <c r="C56" s="187"/>
      <c r="D56" s="183"/>
      <c r="E56" s="185"/>
      <c r="F56" s="186"/>
    </row>
    <row r="57" spans="1:6">
      <c r="A57" s="574"/>
      <c r="B57" s="183" t="s">
        <v>370</v>
      </c>
      <c r="C57" s="187"/>
      <c r="D57" s="183">
        <v>0.04</v>
      </c>
      <c r="E57" s="185">
        <v>7.0000000000000007E-2</v>
      </c>
      <c r="F57" s="186">
        <v>0.11</v>
      </c>
    </row>
    <row r="58" spans="1:6">
      <c r="A58" s="574" t="s">
        <v>373</v>
      </c>
      <c r="B58" s="183" t="s">
        <v>374</v>
      </c>
      <c r="C58" s="180" t="s">
        <v>376</v>
      </c>
      <c r="D58" s="183">
        <v>0.06</v>
      </c>
      <c r="E58" s="185">
        <v>7.0000000000000007E-2</v>
      </c>
      <c r="F58" s="186">
        <v>0.13</v>
      </c>
    </row>
    <row r="59" spans="1:6" ht="33">
      <c r="A59" s="574"/>
      <c r="B59" s="183" t="s">
        <v>375</v>
      </c>
      <c r="C59" s="180" t="s">
        <v>377</v>
      </c>
      <c r="D59" s="183">
        <v>0.16</v>
      </c>
      <c r="E59" s="185">
        <v>7.0000000000000007E-2</v>
      </c>
      <c r="F59" s="186">
        <v>0.23</v>
      </c>
    </row>
    <row r="60" spans="1:6" ht="22">
      <c r="A60" s="182" t="s">
        <v>378</v>
      </c>
      <c r="B60" s="179" t="s">
        <v>379</v>
      </c>
      <c r="C60" s="180" t="s">
        <v>380</v>
      </c>
      <c r="D60" s="179">
        <v>0.09</v>
      </c>
      <c r="E60" s="178">
        <v>7.0000000000000007E-2</v>
      </c>
      <c r="F60" s="181">
        <v>0.16</v>
      </c>
    </row>
    <row r="61" spans="1:6">
      <c r="A61" s="182" t="s">
        <v>381</v>
      </c>
      <c r="B61" s="179" t="s">
        <v>382</v>
      </c>
      <c r="C61" s="180" t="s">
        <v>381</v>
      </c>
      <c r="D61" s="179">
        <v>0.04</v>
      </c>
      <c r="E61" s="178">
        <v>7.0000000000000007E-2</v>
      </c>
      <c r="F61" s="181">
        <v>0.11</v>
      </c>
    </row>
    <row r="62" spans="1:6" ht="22">
      <c r="A62" s="182" t="s">
        <v>383</v>
      </c>
      <c r="B62" s="179" t="s">
        <v>384</v>
      </c>
      <c r="C62" s="180" t="s">
        <v>385</v>
      </c>
      <c r="D62" s="179">
        <v>0.04</v>
      </c>
      <c r="E62" s="178">
        <v>7.0000000000000007E-2</v>
      </c>
      <c r="F62" s="181">
        <v>0.11</v>
      </c>
    </row>
    <row r="63" spans="1:6" ht="33">
      <c r="A63" s="182" t="s">
        <v>386</v>
      </c>
      <c r="B63" s="179" t="s">
        <v>387</v>
      </c>
      <c r="C63" s="180" t="s">
        <v>388</v>
      </c>
      <c r="D63" s="179">
        <v>0.08</v>
      </c>
      <c r="E63" s="178">
        <v>7.0000000000000007E-2</v>
      </c>
      <c r="F63" s="181">
        <v>0.15</v>
      </c>
    </row>
    <row r="64" spans="1:6">
      <c r="A64" s="574" t="s">
        <v>389</v>
      </c>
      <c r="B64" s="179" t="s">
        <v>390</v>
      </c>
      <c r="C64" s="180" t="s">
        <v>393</v>
      </c>
      <c r="D64" s="179">
        <v>0.06</v>
      </c>
      <c r="E64" s="178">
        <v>7.0000000000000007E-2</v>
      </c>
      <c r="F64" s="181">
        <v>0.13</v>
      </c>
    </row>
    <row r="65" spans="1:6">
      <c r="A65" s="574"/>
      <c r="B65" s="179" t="s">
        <v>391</v>
      </c>
      <c r="C65" s="180" t="s">
        <v>394</v>
      </c>
      <c r="D65" s="179">
        <v>0.17</v>
      </c>
      <c r="E65" s="178">
        <v>7.0000000000000007E-2</v>
      </c>
      <c r="F65" s="181">
        <v>0.24</v>
      </c>
    </row>
    <row r="66" spans="1:6">
      <c r="A66" s="574"/>
      <c r="B66" s="179" t="s">
        <v>392</v>
      </c>
      <c r="C66" s="180" t="s">
        <v>395</v>
      </c>
      <c r="D66" s="179">
        <v>0.1</v>
      </c>
      <c r="E66" s="178">
        <v>7.0000000000000007E-2</v>
      </c>
      <c r="F66" s="181">
        <v>0.17</v>
      </c>
    </row>
    <row r="67" spans="1:6">
      <c r="A67" s="177"/>
    </row>
  </sheetData>
  <mergeCells count="16">
    <mergeCell ref="A5:C5"/>
    <mergeCell ref="D5:F5"/>
    <mergeCell ref="A6:A7"/>
    <mergeCell ref="B6:B7"/>
    <mergeCell ref="C6:C7"/>
    <mergeCell ref="F6:F7"/>
    <mergeCell ref="A48:A51"/>
    <mergeCell ref="A54:A57"/>
    <mergeCell ref="A58:A59"/>
    <mergeCell ref="A64:A66"/>
    <mergeCell ref="A8:A9"/>
    <mergeCell ref="A11:A29"/>
    <mergeCell ref="A31:A32"/>
    <mergeCell ref="A33:A37"/>
    <mergeCell ref="A38:A39"/>
    <mergeCell ref="A40:A46"/>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C00000"/>
  </sheetPr>
  <dimension ref="B2:B9"/>
  <sheetViews>
    <sheetView topLeftCell="A7" workbookViewId="0">
      <selection activeCell="B2" sqref="B2"/>
    </sheetView>
  </sheetViews>
  <sheetFormatPr defaultRowHeight="17"/>
  <cols>
    <col min="2" max="2" width="109.6328125" customWidth="1"/>
  </cols>
  <sheetData>
    <row r="2" spans="2:2" ht="18.5">
      <c r="B2" s="189" t="s">
        <v>406</v>
      </c>
    </row>
    <row r="3" spans="2:2" ht="18">
      <c r="B3" s="190" t="s">
        <v>407</v>
      </c>
    </row>
    <row r="4" spans="2:2" ht="72">
      <c r="B4" s="190" t="s">
        <v>408</v>
      </c>
    </row>
    <row r="5" spans="2:2" ht="72">
      <c r="B5" s="190" t="s">
        <v>409</v>
      </c>
    </row>
    <row r="7" spans="2:2">
      <c r="B7" s="191" t="s">
        <v>410</v>
      </c>
    </row>
    <row r="8" spans="2:2" ht="62">
      <c r="B8" s="192" t="s">
        <v>411</v>
      </c>
    </row>
    <row r="9" spans="2:2">
      <c r="B9" s="192" t="s">
        <v>412</v>
      </c>
    </row>
  </sheetData>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5C1F-8F8E-411E-9034-A601916CAA40}">
  <sheetPr codeName="工作表1">
    <tabColor rgb="FFC00000"/>
  </sheetPr>
  <dimension ref="B2:G6"/>
  <sheetViews>
    <sheetView topLeftCell="A13" workbookViewId="0">
      <selection activeCell="B3" sqref="B3"/>
    </sheetView>
  </sheetViews>
  <sheetFormatPr defaultRowHeight="18"/>
  <cols>
    <col min="1" max="1" width="8.7265625" style="284"/>
    <col min="2" max="2" width="125.1796875" style="284" customWidth="1"/>
    <col min="3" max="16384" width="8.7265625" style="284"/>
  </cols>
  <sheetData>
    <row r="2" spans="2:7" ht="18.5">
      <c r="B2" s="289" t="s">
        <v>500</v>
      </c>
    </row>
    <row r="3" spans="2:7" ht="72">
      <c r="B3" s="285" t="s">
        <v>498</v>
      </c>
    </row>
    <row r="4" spans="2:7" ht="20" customHeight="1">
      <c r="B4" s="286" t="s">
        <v>499</v>
      </c>
    </row>
    <row r="5" spans="2:7" ht="18.5">
      <c r="B5" s="289" t="s">
        <v>501</v>
      </c>
    </row>
    <row r="6" spans="2:7" s="288" customFormat="1" ht="192.5" customHeight="1">
      <c r="B6" s="287" t="s">
        <v>502</v>
      </c>
      <c r="C6" s="287"/>
      <c r="D6" s="287"/>
      <c r="E6" s="287"/>
      <c r="F6" s="287"/>
      <c r="G6" s="287"/>
    </row>
  </sheetData>
  <phoneticPr fontId="5" type="noConversion"/>
  <hyperlinks>
    <hyperlink ref="B4" r:id="rId1" xr:uid="{CCDDB334-A036-4A9A-A19A-A10080E7613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7F7C-6528-48D2-BA11-A6DA2690DF5D}">
  <sheetPr codeName="工作表8">
    <tabColor rgb="FF002060"/>
  </sheetPr>
  <dimension ref="B2:B8"/>
  <sheetViews>
    <sheetView workbookViewId="0">
      <selection activeCell="B12" sqref="B12"/>
    </sheetView>
  </sheetViews>
  <sheetFormatPr defaultRowHeight="17"/>
  <cols>
    <col min="1" max="1" width="8.7265625" style="380"/>
    <col min="2" max="2" width="109.90625" style="380" customWidth="1"/>
    <col min="3" max="16384" width="8.7265625" style="380"/>
  </cols>
  <sheetData>
    <row r="2" spans="2:2">
      <c r="B2" s="381" t="s">
        <v>514</v>
      </c>
    </row>
    <row r="3" spans="2:2" ht="51">
      <c r="B3" s="380" t="s">
        <v>517</v>
      </c>
    </row>
    <row r="4" spans="2:2">
      <c r="B4" s="380" t="s">
        <v>518</v>
      </c>
    </row>
    <row r="5" spans="2:2">
      <c r="B5" s="380" t="s">
        <v>519</v>
      </c>
    </row>
    <row r="6" spans="2:2" ht="34">
      <c r="B6" s="380" t="s">
        <v>520</v>
      </c>
    </row>
    <row r="7" spans="2:2" ht="34">
      <c r="B7" s="380" t="s">
        <v>521</v>
      </c>
    </row>
    <row r="8" spans="2:2">
      <c r="B8" s="380" t="s">
        <v>522</v>
      </c>
    </row>
  </sheetData>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B238-0441-4BCE-A101-877E16B6094A}">
  <sheetPr codeName="工作表9">
    <tabColor rgb="FFC00000"/>
  </sheetPr>
  <dimension ref="A1:AF74"/>
  <sheetViews>
    <sheetView topLeftCell="C1" workbookViewId="0">
      <pane ySplit="3" topLeftCell="A4" activePane="bottomLeft" state="frozen"/>
      <selection pane="bottomLeft" activeCell="G9" sqref="G9"/>
    </sheetView>
  </sheetViews>
  <sheetFormatPr defaultColWidth="9" defaultRowHeight="17"/>
  <cols>
    <col min="1" max="1" width="8.90625" style="35" customWidth="1"/>
    <col min="2" max="28" width="6.08984375" style="35" customWidth="1"/>
    <col min="29" max="29" width="6.36328125" style="35" bestFit="1" customWidth="1"/>
    <col min="30" max="30" width="3.26953125" style="35" customWidth="1"/>
    <col min="31" max="31" width="12" style="35" bestFit="1" customWidth="1"/>
    <col min="32" max="256" width="9" style="35"/>
    <col min="257" max="257" width="8.90625" style="35" customWidth="1"/>
    <col min="258" max="284" width="6.08984375" style="35" customWidth="1"/>
    <col min="285" max="285" width="6.36328125" style="35" bestFit="1" customWidth="1"/>
    <col min="286" max="286" width="3.26953125" style="35" customWidth="1"/>
    <col min="287" max="287" width="12" style="35" bestFit="1" customWidth="1"/>
    <col min="288" max="512" width="9" style="35"/>
    <col min="513" max="513" width="8.90625" style="35" customWidth="1"/>
    <col min="514" max="540" width="6.08984375" style="35" customWidth="1"/>
    <col min="541" max="541" width="6.36328125" style="35" bestFit="1" customWidth="1"/>
    <col min="542" max="542" width="3.26953125" style="35" customWidth="1"/>
    <col min="543" max="543" width="12" style="35" bestFit="1" customWidth="1"/>
    <col min="544" max="768" width="9" style="35"/>
    <col min="769" max="769" width="8.90625" style="35" customWidth="1"/>
    <col min="770" max="796" width="6.08984375" style="35" customWidth="1"/>
    <col min="797" max="797" width="6.36328125" style="35" bestFit="1" customWidth="1"/>
    <col min="798" max="798" width="3.26953125" style="35" customWidth="1"/>
    <col min="799" max="799" width="12" style="35" bestFit="1" customWidth="1"/>
    <col min="800" max="1024" width="9" style="35"/>
    <col min="1025" max="1025" width="8.90625" style="35" customWidth="1"/>
    <col min="1026" max="1052" width="6.08984375" style="35" customWidth="1"/>
    <col min="1053" max="1053" width="6.36328125" style="35" bestFit="1" customWidth="1"/>
    <col min="1054" max="1054" width="3.26953125" style="35" customWidth="1"/>
    <col min="1055" max="1055" width="12" style="35" bestFit="1" customWidth="1"/>
    <col min="1056" max="1280" width="9" style="35"/>
    <col min="1281" max="1281" width="8.90625" style="35" customWidth="1"/>
    <col min="1282" max="1308" width="6.08984375" style="35" customWidth="1"/>
    <col min="1309" max="1309" width="6.36328125" style="35" bestFit="1" customWidth="1"/>
    <col min="1310" max="1310" width="3.26953125" style="35" customWidth="1"/>
    <col min="1311" max="1311" width="12" style="35" bestFit="1" customWidth="1"/>
    <col min="1312" max="1536" width="9" style="35"/>
    <col min="1537" max="1537" width="8.90625" style="35" customWidth="1"/>
    <col min="1538" max="1564" width="6.08984375" style="35" customWidth="1"/>
    <col min="1565" max="1565" width="6.36328125" style="35" bestFit="1" customWidth="1"/>
    <col min="1566" max="1566" width="3.26953125" style="35" customWidth="1"/>
    <col min="1567" max="1567" width="12" style="35" bestFit="1" customWidth="1"/>
    <col min="1568" max="1792" width="9" style="35"/>
    <col min="1793" max="1793" width="8.90625" style="35" customWidth="1"/>
    <col min="1794" max="1820" width="6.08984375" style="35" customWidth="1"/>
    <col min="1821" max="1821" width="6.36328125" style="35" bestFit="1" customWidth="1"/>
    <col min="1822" max="1822" width="3.26953125" style="35" customWidth="1"/>
    <col min="1823" max="1823" width="12" style="35" bestFit="1" customWidth="1"/>
    <col min="1824" max="2048" width="9" style="35"/>
    <col min="2049" max="2049" width="8.90625" style="35" customWidth="1"/>
    <col min="2050" max="2076" width="6.08984375" style="35" customWidth="1"/>
    <col min="2077" max="2077" width="6.36328125" style="35" bestFit="1" customWidth="1"/>
    <col min="2078" max="2078" width="3.26953125" style="35" customWidth="1"/>
    <col min="2079" max="2079" width="12" style="35" bestFit="1" customWidth="1"/>
    <col min="2080" max="2304" width="9" style="35"/>
    <col min="2305" max="2305" width="8.90625" style="35" customWidth="1"/>
    <col min="2306" max="2332" width="6.08984375" style="35" customWidth="1"/>
    <col min="2333" max="2333" width="6.36328125" style="35" bestFit="1" customWidth="1"/>
    <col min="2334" max="2334" width="3.26953125" style="35" customWidth="1"/>
    <col min="2335" max="2335" width="12" style="35" bestFit="1" customWidth="1"/>
    <col min="2336" max="2560" width="9" style="35"/>
    <col min="2561" max="2561" width="8.90625" style="35" customWidth="1"/>
    <col min="2562" max="2588" width="6.08984375" style="35" customWidth="1"/>
    <col min="2589" max="2589" width="6.36328125" style="35" bestFit="1" customWidth="1"/>
    <col min="2590" max="2590" width="3.26953125" style="35" customWidth="1"/>
    <col min="2591" max="2591" width="12" style="35" bestFit="1" customWidth="1"/>
    <col min="2592" max="2816" width="9" style="35"/>
    <col min="2817" max="2817" width="8.90625" style="35" customWidth="1"/>
    <col min="2818" max="2844" width="6.08984375" style="35" customWidth="1"/>
    <col min="2845" max="2845" width="6.36328125" style="35" bestFit="1" customWidth="1"/>
    <col min="2846" max="2846" width="3.26953125" style="35" customWidth="1"/>
    <col min="2847" max="2847" width="12" style="35" bestFit="1" customWidth="1"/>
    <col min="2848" max="3072" width="9" style="35"/>
    <col min="3073" max="3073" width="8.90625" style="35" customWidth="1"/>
    <col min="3074" max="3100" width="6.08984375" style="35" customWidth="1"/>
    <col min="3101" max="3101" width="6.36328125" style="35" bestFit="1" customWidth="1"/>
    <col min="3102" max="3102" width="3.26953125" style="35" customWidth="1"/>
    <col min="3103" max="3103" width="12" style="35" bestFit="1" customWidth="1"/>
    <col min="3104" max="3328" width="9" style="35"/>
    <col min="3329" max="3329" width="8.90625" style="35" customWidth="1"/>
    <col min="3330" max="3356" width="6.08984375" style="35" customWidth="1"/>
    <col min="3357" max="3357" width="6.36328125" style="35" bestFit="1" customWidth="1"/>
    <col min="3358" max="3358" width="3.26953125" style="35" customWidth="1"/>
    <col min="3359" max="3359" width="12" style="35" bestFit="1" customWidth="1"/>
    <col min="3360" max="3584" width="9" style="35"/>
    <col min="3585" max="3585" width="8.90625" style="35" customWidth="1"/>
    <col min="3586" max="3612" width="6.08984375" style="35" customWidth="1"/>
    <col min="3613" max="3613" width="6.36328125" style="35" bestFit="1" customWidth="1"/>
    <col min="3614" max="3614" width="3.26953125" style="35" customWidth="1"/>
    <col min="3615" max="3615" width="12" style="35" bestFit="1" customWidth="1"/>
    <col min="3616" max="3840" width="9" style="35"/>
    <col min="3841" max="3841" width="8.90625" style="35" customWidth="1"/>
    <col min="3842" max="3868" width="6.08984375" style="35" customWidth="1"/>
    <col min="3869" max="3869" width="6.36328125" style="35" bestFit="1" customWidth="1"/>
    <col min="3870" max="3870" width="3.26953125" style="35" customWidth="1"/>
    <col min="3871" max="3871" width="12" style="35" bestFit="1" customWidth="1"/>
    <col min="3872" max="4096" width="9" style="35"/>
    <col min="4097" max="4097" width="8.90625" style="35" customWidth="1"/>
    <col min="4098" max="4124" width="6.08984375" style="35" customWidth="1"/>
    <col min="4125" max="4125" width="6.36328125" style="35" bestFit="1" customWidth="1"/>
    <col min="4126" max="4126" width="3.26953125" style="35" customWidth="1"/>
    <col min="4127" max="4127" width="12" style="35" bestFit="1" customWidth="1"/>
    <col min="4128" max="4352" width="9" style="35"/>
    <col min="4353" max="4353" width="8.90625" style="35" customWidth="1"/>
    <col min="4354" max="4380" width="6.08984375" style="35" customWidth="1"/>
    <col min="4381" max="4381" width="6.36328125" style="35" bestFit="1" customWidth="1"/>
    <col min="4382" max="4382" width="3.26953125" style="35" customWidth="1"/>
    <col min="4383" max="4383" width="12" style="35" bestFit="1" customWidth="1"/>
    <col min="4384" max="4608" width="9" style="35"/>
    <col min="4609" max="4609" width="8.90625" style="35" customWidth="1"/>
    <col min="4610" max="4636" width="6.08984375" style="35" customWidth="1"/>
    <col min="4637" max="4637" width="6.36328125" style="35" bestFit="1" customWidth="1"/>
    <col min="4638" max="4638" width="3.26953125" style="35" customWidth="1"/>
    <col min="4639" max="4639" width="12" style="35" bestFit="1" customWidth="1"/>
    <col min="4640" max="4864" width="9" style="35"/>
    <col min="4865" max="4865" width="8.90625" style="35" customWidth="1"/>
    <col min="4866" max="4892" width="6.08984375" style="35" customWidth="1"/>
    <col min="4893" max="4893" width="6.36328125" style="35" bestFit="1" customWidth="1"/>
    <col min="4894" max="4894" width="3.26953125" style="35" customWidth="1"/>
    <col min="4895" max="4895" width="12" style="35" bestFit="1" customWidth="1"/>
    <col min="4896" max="5120" width="9" style="35"/>
    <col min="5121" max="5121" width="8.90625" style="35" customWidth="1"/>
    <col min="5122" max="5148" width="6.08984375" style="35" customWidth="1"/>
    <col min="5149" max="5149" width="6.36328125" style="35" bestFit="1" customWidth="1"/>
    <col min="5150" max="5150" width="3.26953125" style="35" customWidth="1"/>
    <col min="5151" max="5151" width="12" style="35" bestFit="1" customWidth="1"/>
    <col min="5152" max="5376" width="9" style="35"/>
    <col min="5377" max="5377" width="8.90625" style="35" customWidth="1"/>
    <col min="5378" max="5404" width="6.08984375" style="35" customWidth="1"/>
    <col min="5405" max="5405" width="6.36328125" style="35" bestFit="1" customWidth="1"/>
    <col min="5406" max="5406" width="3.26953125" style="35" customWidth="1"/>
    <col min="5407" max="5407" width="12" style="35" bestFit="1" customWidth="1"/>
    <col min="5408" max="5632" width="9" style="35"/>
    <col min="5633" max="5633" width="8.90625" style="35" customWidth="1"/>
    <col min="5634" max="5660" width="6.08984375" style="35" customWidth="1"/>
    <col min="5661" max="5661" width="6.36328125" style="35" bestFit="1" customWidth="1"/>
    <col min="5662" max="5662" width="3.26953125" style="35" customWidth="1"/>
    <col min="5663" max="5663" width="12" style="35" bestFit="1" customWidth="1"/>
    <col min="5664" max="5888" width="9" style="35"/>
    <col min="5889" max="5889" width="8.90625" style="35" customWidth="1"/>
    <col min="5890" max="5916" width="6.08984375" style="35" customWidth="1"/>
    <col min="5917" max="5917" width="6.36328125" style="35" bestFit="1" customWidth="1"/>
    <col min="5918" max="5918" width="3.26953125" style="35" customWidth="1"/>
    <col min="5919" max="5919" width="12" style="35" bestFit="1" customWidth="1"/>
    <col min="5920" max="6144" width="9" style="35"/>
    <col min="6145" max="6145" width="8.90625" style="35" customWidth="1"/>
    <col min="6146" max="6172" width="6.08984375" style="35" customWidth="1"/>
    <col min="6173" max="6173" width="6.36328125" style="35" bestFit="1" customWidth="1"/>
    <col min="6174" max="6174" width="3.26953125" style="35" customWidth="1"/>
    <col min="6175" max="6175" width="12" style="35" bestFit="1" customWidth="1"/>
    <col min="6176" max="6400" width="9" style="35"/>
    <col min="6401" max="6401" width="8.90625" style="35" customWidth="1"/>
    <col min="6402" max="6428" width="6.08984375" style="35" customWidth="1"/>
    <col min="6429" max="6429" width="6.36328125" style="35" bestFit="1" customWidth="1"/>
    <col min="6430" max="6430" width="3.26953125" style="35" customWidth="1"/>
    <col min="6431" max="6431" width="12" style="35" bestFit="1" customWidth="1"/>
    <col min="6432" max="6656" width="9" style="35"/>
    <col min="6657" max="6657" width="8.90625" style="35" customWidth="1"/>
    <col min="6658" max="6684" width="6.08984375" style="35" customWidth="1"/>
    <col min="6685" max="6685" width="6.36328125" style="35" bestFit="1" customWidth="1"/>
    <col min="6686" max="6686" width="3.26953125" style="35" customWidth="1"/>
    <col min="6687" max="6687" width="12" style="35" bestFit="1" customWidth="1"/>
    <col min="6688" max="6912" width="9" style="35"/>
    <col min="6913" max="6913" width="8.90625" style="35" customWidth="1"/>
    <col min="6914" max="6940" width="6.08984375" style="35" customWidth="1"/>
    <col min="6941" max="6941" width="6.36328125" style="35" bestFit="1" customWidth="1"/>
    <col min="6942" max="6942" width="3.26953125" style="35" customWidth="1"/>
    <col min="6943" max="6943" width="12" style="35" bestFit="1" customWidth="1"/>
    <col min="6944" max="7168" width="9" style="35"/>
    <col min="7169" max="7169" width="8.90625" style="35" customWidth="1"/>
    <col min="7170" max="7196" width="6.08984375" style="35" customWidth="1"/>
    <col min="7197" max="7197" width="6.36328125" style="35" bestFit="1" customWidth="1"/>
    <col min="7198" max="7198" width="3.26953125" style="35" customWidth="1"/>
    <col min="7199" max="7199" width="12" style="35" bestFit="1" customWidth="1"/>
    <col min="7200" max="7424" width="9" style="35"/>
    <col min="7425" max="7425" width="8.90625" style="35" customWidth="1"/>
    <col min="7426" max="7452" width="6.08984375" style="35" customWidth="1"/>
    <col min="7453" max="7453" width="6.36328125" style="35" bestFit="1" customWidth="1"/>
    <col min="7454" max="7454" width="3.26953125" style="35" customWidth="1"/>
    <col min="7455" max="7455" width="12" style="35" bestFit="1" customWidth="1"/>
    <col min="7456" max="7680" width="9" style="35"/>
    <col min="7681" max="7681" width="8.90625" style="35" customWidth="1"/>
    <col min="7682" max="7708" width="6.08984375" style="35" customWidth="1"/>
    <col min="7709" max="7709" width="6.36328125" style="35" bestFit="1" customWidth="1"/>
    <col min="7710" max="7710" width="3.26953125" style="35" customWidth="1"/>
    <col min="7711" max="7711" width="12" style="35" bestFit="1" customWidth="1"/>
    <col min="7712" max="7936" width="9" style="35"/>
    <col min="7937" max="7937" width="8.90625" style="35" customWidth="1"/>
    <col min="7938" max="7964" width="6.08984375" style="35" customWidth="1"/>
    <col min="7965" max="7965" width="6.36328125" style="35" bestFit="1" customWidth="1"/>
    <col min="7966" max="7966" width="3.26953125" style="35" customWidth="1"/>
    <col min="7967" max="7967" width="12" style="35" bestFit="1" customWidth="1"/>
    <col min="7968" max="8192" width="9" style="35"/>
    <col min="8193" max="8193" width="8.90625" style="35" customWidth="1"/>
    <col min="8194" max="8220" width="6.08984375" style="35" customWidth="1"/>
    <col min="8221" max="8221" width="6.36328125" style="35" bestFit="1" customWidth="1"/>
    <col min="8222" max="8222" width="3.26953125" style="35" customWidth="1"/>
    <col min="8223" max="8223" width="12" style="35" bestFit="1" customWidth="1"/>
    <col min="8224" max="8448" width="9" style="35"/>
    <col min="8449" max="8449" width="8.90625" style="35" customWidth="1"/>
    <col min="8450" max="8476" width="6.08984375" style="35" customWidth="1"/>
    <col min="8477" max="8477" width="6.36328125" style="35" bestFit="1" customWidth="1"/>
    <col min="8478" max="8478" width="3.26953125" style="35" customWidth="1"/>
    <col min="8479" max="8479" width="12" style="35" bestFit="1" customWidth="1"/>
    <col min="8480" max="8704" width="9" style="35"/>
    <col min="8705" max="8705" width="8.90625" style="35" customWidth="1"/>
    <col min="8706" max="8732" width="6.08984375" style="35" customWidth="1"/>
    <col min="8733" max="8733" width="6.36328125" style="35" bestFit="1" customWidth="1"/>
    <col min="8734" max="8734" width="3.26953125" style="35" customWidth="1"/>
    <col min="8735" max="8735" width="12" style="35" bestFit="1" customWidth="1"/>
    <col min="8736" max="8960" width="9" style="35"/>
    <col min="8961" max="8961" width="8.90625" style="35" customWidth="1"/>
    <col min="8962" max="8988" width="6.08984375" style="35" customWidth="1"/>
    <col min="8989" max="8989" width="6.36328125" style="35" bestFit="1" customWidth="1"/>
    <col min="8990" max="8990" width="3.26953125" style="35" customWidth="1"/>
    <col min="8991" max="8991" width="12" style="35" bestFit="1" customWidth="1"/>
    <col min="8992" max="9216" width="9" style="35"/>
    <col min="9217" max="9217" width="8.90625" style="35" customWidth="1"/>
    <col min="9218" max="9244" width="6.08984375" style="35" customWidth="1"/>
    <col min="9245" max="9245" width="6.36328125" style="35" bestFit="1" customWidth="1"/>
    <col min="9246" max="9246" width="3.26953125" style="35" customWidth="1"/>
    <col min="9247" max="9247" width="12" style="35" bestFit="1" customWidth="1"/>
    <col min="9248" max="9472" width="9" style="35"/>
    <col min="9473" max="9473" width="8.90625" style="35" customWidth="1"/>
    <col min="9474" max="9500" width="6.08984375" style="35" customWidth="1"/>
    <col min="9501" max="9501" width="6.36328125" style="35" bestFit="1" customWidth="1"/>
    <col min="9502" max="9502" width="3.26953125" style="35" customWidth="1"/>
    <col min="9503" max="9503" width="12" style="35" bestFit="1" customWidth="1"/>
    <col min="9504" max="9728" width="9" style="35"/>
    <col min="9729" max="9729" width="8.90625" style="35" customWidth="1"/>
    <col min="9730" max="9756" width="6.08984375" style="35" customWidth="1"/>
    <col min="9757" max="9757" width="6.36328125" style="35" bestFit="1" customWidth="1"/>
    <col min="9758" max="9758" width="3.26953125" style="35" customWidth="1"/>
    <col min="9759" max="9759" width="12" style="35" bestFit="1" customWidth="1"/>
    <col min="9760" max="9984" width="9" style="35"/>
    <col min="9985" max="9985" width="8.90625" style="35" customWidth="1"/>
    <col min="9986" max="10012" width="6.08984375" style="35" customWidth="1"/>
    <col min="10013" max="10013" width="6.36328125" style="35" bestFit="1" customWidth="1"/>
    <col min="10014" max="10014" width="3.26953125" style="35" customWidth="1"/>
    <col min="10015" max="10015" width="12" style="35" bestFit="1" customWidth="1"/>
    <col min="10016" max="10240" width="9" style="35"/>
    <col min="10241" max="10241" width="8.90625" style="35" customWidth="1"/>
    <col min="10242" max="10268" width="6.08984375" style="35" customWidth="1"/>
    <col min="10269" max="10269" width="6.36328125" style="35" bestFit="1" customWidth="1"/>
    <col min="10270" max="10270" width="3.26953125" style="35" customWidth="1"/>
    <col min="10271" max="10271" width="12" style="35" bestFit="1" customWidth="1"/>
    <col min="10272" max="10496" width="9" style="35"/>
    <col min="10497" max="10497" width="8.90625" style="35" customWidth="1"/>
    <col min="10498" max="10524" width="6.08984375" style="35" customWidth="1"/>
    <col min="10525" max="10525" width="6.36328125" style="35" bestFit="1" customWidth="1"/>
    <col min="10526" max="10526" width="3.26953125" style="35" customWidth="1"/>
    <col min="10527" max="10527" width="12" style="35" bestFit="1" customWidth="1"/>
    <col min="10528" max="10752" width="9" style="35"/>
    <col min="10753" max="10753" width="8.90625" style="35" customWidth="1"/>
    <col min="10754" max="10780" width="6.08984375" style="35" customWidth="1"/>
    <col min="10781" max="10781" width="6.36328125" style="35" bestFit="1" customWidth="1"/>
    <col min="10782" max="10782" width="3.26953125" style="35" customWidth="1"/>
    <col min="10783" max="10783" width="12" style="35" bestFit="1" customWidth="1"/>
    <col min="10784" max="11008" width="9" style="35"/>
    <col min="11009" max="11009" width="8.90625" style="35" customWidth="1"/>
    <col min="11010" max="11036" width="6.08984375" style="35" customWidth="1"/>
    <col min="11037" max="11037" width="6.36328125" style="35" bestFit="1" customWidth="1"/>
    <col min="11038" max="11038" width="3.26953125" style="35" customWidth="1"/>
    <col min="11039" max="11039" width="12" style="35" bestFit="1" customWidth="1"/>
    <col min="11040" max="11264" width="9" style="35"/>
    <col min="11265" max="11265" width="8.90625" style="35" customWidth="1"/>
    <col min="11266" max="11292" width="6.08984375" style="35" customWidth="1"/>
    <col min="11293" max="11293" width="6.36328125" style="35" bestFit="1" customWidth="1"/>
    <col min="11294" max="11294" width="3.26953125" style="35" customWidth="1"/>
    <col min="11295" max="11295" width="12" style="35" bestFit="1" customWidth="1"/>
    <col min="11296" max="11520" width="9" style="35"/>
    <col min="11521" max="11521" width="8.90625" style="35" customWidth="1"/>
    <col min="11522" max="11548" width="6.08984375" style="35" customWidth="1"/>
    <col min="11549" max="11549" width="6.36328125" style="35" bestFit="1" customWidth="1"/>
    <col min="11550" max="11550" width="3.26953125" style="35" customWidth="1"/>
    <col min="11551" max="11551" width="12" style="35" bestFit="1" customWidth="1"/>
    <col min="11552" max="11776" width="9" style="35"/>
    <col min="11777" max="11777" width="8.90625" style="35" customWidth="1"/>
    <col min="11778" max="11804" width="6.08984375" style="35" customWidth="1"/>
    <col min="11805" max="11805" width="6.36328125" style="35" bestFit="1" customWidth="1"/>
    <col min="11806" max="11806" width="3.26953125" style="35" customWidth="1"/>
    <col min="11807" max="11807" width="12" style="35" bestFit="1" customWidth="1"/>
    <col min="11808" max="12032" width="9" style="35"/>
    <col min="12033" max="12033" width="8.90625" style="35" customWidth="1"/>
    <col min="12034" max="12060" width="6.08984375" style="35" customWidth="1"/>
    <col min="12061" max="12061" width="6.36328125" style="35" bestFit="1" customWidth="1"/>
    <col min="12062" max="12062" width="3.26953125" style="35" customWidth="1"/>
    <col min="12063" max="12063" width="12" style="35" bestFit="1" customWidth="1"/>
    <col min="12064" max="12288" width="9" style="35"/>
    <col min="12289" max="12289" width="8.90625" style="35" customWidth="1"/>
    <col min="12290" max="12316" width="6.08984375" style="35" customWidth="1"/>
    <col min="12317" max="12317" width="6.36328125" style="35" bestFit="1" customWidth="1"/>
    <col min="12318" max="12318" width="3.26953125" style="35" customWidth="1"/>
    <col min="12319" max="12319" width="12" style="35" bestFit="1" customWidth="1"/>
    <col min="12320" max="12544" width="9" style="35"/>
    <col min="12545" max="12545" width="8.90625" style="35" customWidth="1"/>
    <col min="12546" max="12572" width="6.08984375" style="35" customWidth="1"/>
    <col min="12573" max="12573" width="6.36328125" style="35" bestFit="1" customWidth="1"/>
    <col min="12574" max="12574" width="3.26953125" style="35" customWidth="1"/>
    <col min="12575" max="12575" width="12" style="35" bestFit="1" customWidth="1"/>
    <col min="12576" max="12800" width="9" style="35"/>
    <col min="12801" max="12801" width="8.90625" style="35" customWidth="1"/>
    <col min="12802" max="12828" width="6.08984375" style="35" customWidth="1"/>
    <col min="12829" max="12829" width="6.36328125" style="35" bestFit="1" customWidth="1"/>
    <col min="12830" max="12830" width="3.26953125" style="35" customWidth="1"/>
    <col min="12831" max="12831" width="12" style="35" bestFit="1" customWidth="1"/>
    <col min="12832" max="13056" width="9" style="35"/>
    <col min="13057" max="13057" width="8.90625" style="35" customWidth="1"/>
    <col min="13058" max="13084" width="6.08984375" style="35" customWidth="1"/>
    <col min="13085" max="13085" width="6.36328125" style="35" bestFit="1" customWidth="1"/>
    <col min="13086" max="13086" width="3.26953125" style="35" customWidth="1"/>
    <col min="13087" max="13087" width="12" style="35" bestFit="1" customWidth="1"/>
    <col min="13088" max="13312" width="9" style="35"/>
    <col min="13313" max="13313" width="8.90625" style="35" customWidth="1"/>
    <col min="13314" max="13340" width="6.08984375" style="35" customWidth="1"/>
    <col min="13341" max="13341" width="6.36328125" style="35" bestFit="1" customWidth="1"/>
    <col min="13342" max="13342" width="3.26953125" style="35" customWidth="1"/>
    <col min="13343" max="13343" width="12" style="35" bestFit="1" customWidth="1"/>
    <col min="13344" max="13568" width="9" style="35"/>
    <col min="13569" max="13569" width="8.90625" style="35" customWidth="1"/>
    <col min="13570" max="13596" width="6.08984375" style="35" customWidth="1"/>
    <col min="13597" max="13597" width="6.36328125" style="35" bestFit="1" customWidth="1"/>
    <col min="13598" max="13598" width="3.26953125" style="35" customWidth="1"/>
    <col min="13599" max="13599" width="12" style="35" bestFit="1" customWidth="1"/>
    <col min="13600" max="13824" width="9" style="35"/>
    <col min="13825" max="13825" width="8.90625" style="35" customWidth="1"/>
    <col min="13826" max="13852" width="6.08984375" style="35" customWidth="1"/>
    <col min="13853" max="13853" width="6.36328125" style="35" bestFit="1" customWidth="1"/>
    <col min="13854" max="13854" width="3.26953125" style="35" customWidth="1"/>
    <col min="13855" max="13855" width="12" style="35" bestFit="1" customWidth="1"/>
    <col min="13856" max="14080" width="9" style="35"/>
    <col min="14081" max="14081" width="8.90625" style="35" customWidth="1"/>
    <col min="14082" max="14108" width="6.08984375" style="35" customWidth="1"/>
    <col min="14109" max="14109" width="6.36328125" style="35" bestFit="1" customWidth="1"/>
    <col min="14110" max="14110" width="3.26953125" style="35" customWidth="1"/>
    <col min="14111" max="14111" width="12" style="35" bestFit="1" customWidth="1"/>
    <col min="14112" max="14336" width="9" style="35"/>
    <col min="14337" max="14337" width="8.90625" style="35" customWidth="1"/>
    <col min="14338" max="14364" width="6.08984375" style="35" customWidth="1"/>
    <col min="14365" max="14365" width="6.36328125" style="35" bestFit="1" customWidth="1"/>
    <col min="14366" max="14366" width="3.26953125" style="35" customWidth="1"/>
    <col min="14367" max="14367" width="12" style="35" bestFit="1" customWidth="1"/>
    <col min="14368" max="14592" width="9" style="35"/>
    <col min="14593" max="14593" width="8.90625" style="35" customWidth="1"/>
    <col min="14594" max="14620" width="6.08984375" style="35" customWidth="1"/>
    <col min="14621" max="14621" width="6.36328125" style="35" bestFit="1" customWidth="1"/>
    <col min="14622" max="14622" width="3.26953125" style="35" customWidth="1"/>
    <col min="14623" max="14623" width="12" style="35" bestFit="1" customWidth="1"/>
    <col min="14624" max="14848" width="9" style="35"/>
    <col min="14849" max="14849" width="8.90625" style="35" customWidth="1"/>
    <col min="14850" max="14876" width="6.08984375" style="35" customWidth="1"/>
    <col min="14877" max="14877" width="6.36328125" style="35" bestFit="1" customWidth="1"/>
    <col min="14878" max="14878" width="3.26953125" style="35" customWidth="1"/>
    <col min="14879" max="14879" width="12" style="35" bestFit="1" customWidth="1"/>
    <col min="14880" max="15104" width="9" style="35"/>
    <col min="15105" max="15105" width="8.90625" style="35" customWidth="1"/>
    <col min="15106" max="15132" width="6.08984375" style="35" customWidth="1"/>
    <col min="15133" max="15133" width="6.36328125" style="35" bestFit="1" customWidth="1"/>
    <col min="15134" max="15134" width="3.26953125" style="35" customWidth="1"/>
    <col min="15135" max="15135" width="12" style="35" bestFit="1" customWidth="1"/>
    <col min="15136" max="15360" width="9" style="35"/>
    <col min="15361" max="15361" width="8.90625" style="35" customWidth="1"/>
    <col min="15362" max="15388" width="6.08984375" style="35" customWidth="1"/>
    <col min="15389" max="15389" width="6.36328125" style="35" bestFit="1" customWidth="1"/>
    <col min="15390" max="15390" width="3.26953125" style="35" customWidth="1"/>
    <col min="15391" max="15391" width="12" style="35" bestFit="1" customWidth="1"/>
    <col min="15392" max="15616" width="9" style="35"/>
    <col min="15617" max="15617" width="8.90625" style="35" customWidth="1"/>
    <col min="15618" max="15644" width="6.08984375" style="35" customWidth="1"/>
    <col min="15645" max="15645" width="6.36328125" style="35" bestFit="1" customWidth="1"/>
    <col min="15646" max="15646" width="3.26953125" style="35" customWidth="1"/>
    <col min="15647" max="15647" width="12" style="35" bestFit="1" customWidth="1"/>
    <col min="15648" max="15872" width="9" style="35"/>
    <col min="15873" max="15873" width="8.90625" style="35" customWidth="1"/>
    <col min="15874" max="15900" width="6.08984375" style="35" customWidth="1"/>
    <col min="15901" max="15901" width="6.36328125" style="35" bestFit="1" customWidth="1"/>
    <col min="15902" max="15902" width="3.26953125" style="35" customWidth="1"/>
    <col min="15903" max="15903" width="12" style="35" bestFit="1" customWidth="1"/>
    <col min="15904" max="16128" width="9" style="35"/>
    <col min="16129" max="16129" width="8.90625" style="35" customWidth="1"/>
    <col min="16130" max="16156" width="6.08984375" style="35" customWidth="1"/>
    <col min="16157" max="16157" width="6.36328125" style="35" bestFit="1" customWidth="1"/>
    <col min="16158" max="16158" width="3.26953125" style="35" customWidth="1"/>
    <col min="16159" max="16159" width="12" style="35" bestFit="1" customWidth="1"/>
    <col min="16160" max="16384" width="9" style="35"/>
  </cols>
  <sheetData>
    <row r="1" spans="1:32" s="256" customFormat="1" ht="20.25" customHeight="1">
      <c r="A1" s="419" t="s">
        <v>531</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E1" s="37" t="s">
        <v>27</v>
      </c>
      <c r="AF1" s="196">
        <v>0.105</v>
      </c>
    </row>
    <row r="2" spans="1:32" s="36" customFormat="1" ht="19.5" customHeight="1" thickBot="1">
      <c r="A2" s="420" t="s">
        <v>532</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E2" s="37" t="s">
        <v>30</v>
      </c>
      <c r="AF2" s="196">
        <v>0.01</v>
      </c>
    </row>
    <row r="3" spans="1:32" ht="12" customHeight="1">
      <c r="A3" s="421"/>
      <c r="B3" s="424" t="s">
        <v>533</v>
      </c>
      <c r="C3" s="425"/>
      <c r="D3" s="425"/>
      <c r="E3" s="425"/>
      <c r="F3" s="425"/>
      <c r="G3" s="425"/>
      <c r="H3" s="425"/>
      <c r="I3" s="425"/>
      <c r="J3" s="425"/>
      <c r="K3" s="425"/>
      <c r="L3" s="425"/>
      <c r="M3" s="425"/>
      <c r="N3" s="425"/>
      <c r="O3" s="425"/>
      <c r="P3" s="425"/>
      <c r="Q3" s="425"/>
      <c r="R3" s="425"/>
      <c r="S3" s="425"/>
      <c r="T3" s="425"/>
      <c r="U3" s="425"/>
      <c r="V3" s="425"/>
      <c r="W3" s="425"/>
      <c r="X3" s="425"/>
      <c r="Y3" s="425"/>
      <c r="Z3" s="425"/>
      <c r="AA3" s="426"/>
      <c r="AB3" s="427" t="s">
        <v>534</v>
      </c>
      <c r="AC3" s="428"/>
    </row>
    <row r="4" spans="1:32" ht="12" customHeight="1">
      <c r="A4" s="422"/>
      <c r="B4" s="429">
        <v>11100</v>
      </c>
      <c r="C4" s="429"/>
      <c r="D4" s="429">
        <v>12540</v>
      </c>
      <c r="E4" s="429"/>
      <c r="F4" s="429">
        <v>13500</v>
      </c>
      <c r="G4" s="429"/>
      <c r="H4" s="429">
        <v>15840</v>
      </c>
      <c r="I4" s="429"/>
      <c r="J4" s="430">
        <v>16500</v>
      </c>
      <c r="K4" s="431"/>
      <c r="L4" s="429">
        <v>17280</v>
      </c>
      <c r="M4" s="429"/>
      <c r="N4" s="429">
        <v>17880</v>
      </c>
      <c r="O4" s="429"/>
      <c r="P4" s="433">
        <v>19047</v>
      </c>
      <c r="Q4" s="433"/>
      <c r="R4" s="433">
        <v>20008</v>
      </c>
      <c r="S4" s="433"/>
      <c r="T4" s="429">
        <v>21009</v>
      </c>
      <c r="U4" s="429"/>
      <c r="V4" s="433">
        <v>22000</v>
      </c>
      <c r="W4" s="433"/>
      <c r="X4" s="429">
        <v>23100</v>
      </c>
      <c r="Y4" s="429"/>
      <c r="Z4" s="430">
        <v>24000</v>
      </c>
      <c r="AA4" s="431"/>
      <c r="AB4" s="430">
        <v>25250</v>
      </c>
      <c r="AC4" s="432"/>
    </row>
    <row r="5" spans="1:32" ht="12" customHeight="1">
      <c r="A5" s="423"/>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15" customHeight="1">
      <c r="A6" s="42">
        <v>1</v>
      </c>
      <c r="B6" s="257">
        <f t="shared" ref="B6:B35" si="0">ROUND($B$4*$A6/30*$AF$1*20/100,0)+ROUND($B$4*$A6/30*$AF$2*20/100,0)</f>
        <v>9</v>
      </c>
      <c r="C6" s="257">
        <f t="shared" ref="C6:C35" si="1">ROUND($B$4*$A6/30*$AF$1*70/100,0)+ROUND($B$4*$A6/30*$AF$2*70/100,0)</f>
        <v>30</v>
      </c>
      <c r="D6" s="257">
        <f t="shared" ref="D6:D35" si="2">ROUND($D$4*$A6/30*$AF$1*20/100,0)+ROUND($D$4*$A6/30*$AF$2*20/100,0)</f>
        <v>10</v>
      </c>
      <c r="E6" s="257">
        <f t="shared" ref="E6:E35" si="3">ROUND($D$4*$A6/30*$AF$1*70/100,0)+ROUND($D$4*$A6/30*$AF$2*70/100,0)</f>
        <v>34</v>
      </c>
      <c r="F6" s="257">
        <f t="shared" ref="F6:F35" si="4">ROUND($F$4*$A6/30*$AF$1*20/100,0)+ROUND($F$4*$A6/30*$AF$2*20/100,0)</f>
        <v>10</v>
      </c>
      <c r="G6" s="257">
        <f t="shared" ref="G6:G35" si="5">ROUND($F$4*$A6/30*$AF$1*70/100,0)+ROUND($F$4*$A6/30*$AF$2*70/100,0)</f>
        <v>36</v>
      </c>
      <c r="H6" s="257">
        <f t="shared" ref="H6:H35" si="6">ROUND($H$4*$A6/30*$AF$1*20/100,0)+ROUND($H$4*$A6/30*$AF$2*20/100,0)</f>
        <v>12</v>
      </c>
      <c r="I6" s="257">
        <f t="shared" ref="I6:I35" si="7">ROUND($H$4*$A6/30*$AF$1*70/100,0)+ROUND($H$4*$A6/30*$AF$2*70/100,0)</f>
        <v>43</v>
      </c>
      <c r="J6" s="257">
        <f t="shared" ref="J6:J35" si="8">ROUND($J$4*$A6/30*$AF$1*20/100,0)+ROUND($J$4*$A6/30*$AF$2*20/100,0)</f>
        <v>13</v>
      </c>
      <c r="K6" s="257">
        <f t="shared" ref="K6:K35" si="9">ROUND($J$4*$A6/30*$AF$1*70/100,0)+ROUND($J$4*$A6/30*$AF$2*70/100,0)</f>
        <v>44</v>
      </c>
      <c r="L6" s="257">
        <f t="shared" ref="L6:L35" si="10">ROUND($L$4*$A6/30*$AF$1*20/100,0)+ROUND($L$4*$A6/30*$AF$2*20/100,0)</f>
        <v>13</v>
      </c>
      <c r="M6" s="257">
        <f t="shared" ref="M6:M35" si="11">ROUND($L$4*$A6/30*$AF$1*70/100,0)+ROUND($L$4*$A6/30*$AF$2*70/100,0)</f>
        <v>46</v>
      </c>
      <c r="N6" s="257">
        <f t="shared" ref="N6:N35" si="12">ROUND($N$4*$A6/30*$AF$1*20/100,0)+ROUND($N$4*$A6/30*$AF$2*20/100,0)</f>
        <v>14</v>
      </c>
      <c r="O6" s="257">
        <f t="shared" ref="O6:O35" si="13">ROUND($N$4*$A6/30*$AF$1*70/100,0)+ROUND($N$4*$A6/30*$AF$2*70/100,0)</f>
        <v>48</v>
      </c>
      <c r="P6" s="257">
        <f t="shared" ref="P6:P35" si="14">ROUND($P$4*$A6/30*$AF$1*20/100,0)+ROUND($P$4*$A6/30*$AF$2*20/100,0)</f>
        <v>14</v>
      </c>
      <c r="Q6" s="257">
        <f t="shared" ref="Q6:Q35" si="15">ROUND($P$4*$A6/30*$AF$1*70/100,0)+ROUND($P$4*$A6/30*$AF$2*70/100,0)</f>
        <v>51</v>
      </c>
      <c r="R6" s="257">
        <f t="shared" ref="R6:R35" si="16">ROUND($R$4*$A6/30*$AF$1*20/100,0)+ROUND($R$4*$A6/30*$AF$2*20/100,0)</f>
        <v>15</v>
      </c>
      <c r="S6" s="257">
        <f t="shared" ref="S6:S35" si="17">ROUND($R$4*$A6/30*$AF$1*70/100,0)+ROUND($R$4*$A6/30*$AF$2*70/100,0)</f>
        <v>54</v>
      </c>
      <c r="T6" s="257">
        <f t="shared" ref="T6:T35" si="18">ROUND($T$4*$A6/30*$AF$1*20/100,0)+ROUND($T$4*$A6/30*$AF$2*20/100,0)</f>
        <v>16</v>
      </c>
      <c r="U6" s="257">
        <f t="shared" ref="U6:U35" si="19">ROUND($T$4*$A6/30*$AF$1*70/100,0)+ROUND($T$4*$A6/30*$AF$2*70/100,0)</f>
        <v>56</v>
      </c>
      <c r="V6" s="257">
        <f t="shared" ref="V6:V35" si="20">ROUND($V$4*$A6/30*$AF$1*20/100,0)+ROUND($V$4*$A6/30*$AF$2*20/100,0)</f>
        <v>16</v>
      </c>
      <c r="W6" s="257">
        <f t="shared" ref="W6:W35" si="21">ROUND($V$4*$A6/30*$AF$1*70/100,0)+ROUND($V$4*$A6/30*$AF$2*70/100,0)</f>
        <v>59</v>
      </c>
      <c r="X6" s="257">
        <f t="shared" ref="X6:X35" si="22">ROUND($X$4*$A6/30*$AF$1*20/100,0)+ROUND($X$4*$A6/30*$AF$2*20/100,0)</f>
        <v>18</v>
      </c>
      <c r="Y6" s="257">
        <f t="shared" ref="Y6:Y35" si="23">ROUND($X$4*$A6/30*$AF$1*70/100,0)+ROUND($X$4*$A6/30*$AF$2*70/100,0)</f>
        <v>62</v>
      </c>
      <c r="Z6" s="257">
        <f t="shared" ref="Z6:Z35" si="24">ROUND($Z$4*$A6/30*$AF$1*20/100,0)+ROUND($Z$4*$A6/30*$AF$2*20/100,0)</f>
        <v>19</v>
      </c>
      <c r="AA6" s="257">
        <f t="shared" ref="AA6:AA35" si="25">ROUND($Z$4*$A6/30*$AF$1*70/100,0)+ROUND($Z$4*$A6/30*$AF$2*70/100,0)</f>
        <v>65</v>
      </c>
      <c r="AB6" s="258">
        <f t="shared" ref="AB6:AB35" si="26">ROUND($AB$4*$A6/30*$AF$1*20/100,0)+ROUND($AB$4*$A6/30*$AF$2*20/100,0)</f>
        <v>20</v>
      </c>
      <c r="AC6" s="259">
        <f t="shared" ref="AC6:AC35" si="27">ROUND($AB$4*$A6/30*$AF$1*70/100,0)+ROUND($AB$4*$A6/30*$AF$2*70/100,0)</f>
        <v>68</v>
      </c>
    </row>
    <row r="7" spans="1:32" s="46" customFormat="1" ht="11.15" customHeight="1">
      <c r="A7" s="42">
        <v>2</v>
      </c>
      <c r="B7" s="257">
        <f t="shared" si="0"/>
        <v>17</v>
      </c>
      <c r="C7" s="257">
        <f t="shared" si="1"/>
        <v>59</v>
      </c>
      <c r="D7" s="257">
        <f t="shared" si="2"/>
        <v>20</v>
      </c>
      <c r="E7" s="257">
        <f t="shared" si="3"/>
        <v>67</v>
      </c>
      <c r="F7" s="257">
        <f t="shared" si="4"/>
        <v>21</v>
      </c>
      <c r="G7" s="257">
        <f t="shared" si="5"/>
        <v>72</v>
      </c>
      <c r="H7" s="257">
        <f t="shared" si="6"/>
        <v>24</v>
      </c>
      <c r="I7" s="257">
        <f t="shared" si="7"/>
        <v>85</v>
      </c>
      <c r="J7" s="257">
        <f t="shared" si="8"/>
        <v>25</v>
      </c>
      <c r="K7" s="257">
        <f t="shared" si="9"/>
        <v>89</v>
      </c>
      <c r="L7" s="257">
        <f t="shared" si="10"/>
        <v>26</v>
      </c>
      <c r="M7" s="257">
        <f t="shared" si="11"/>
        <v>93</v>
      </c>
      <c r="N7" s="257">
        <f t="shared" si="12"/>
        <v>27</v>
      </c>
      <c r="O7" s="257">
        <f t="shared" si="13"/>
        <v>96</v>
      </c>
      <c r="P7" s="257">
        <f t="shared" si="14"/>
        <v>30</v>
      </c>
      <c r="Q7" s="257">
        <f t="shared" si="15"/>
        <v>102</v>
      </c>
      <c r="R7" s="257">
        <f t="shared" si="16"/>
        <v>31</v>
      </c>
      <c r="S7" s="257">
        <f t="shared" si="17"/>
        <v>107</v>
      </c>
      <c r="T7" s="257">
        <f t="shared" si="18"/>
        <v>32</v>
      </c>
      <c r="U7" s="257">
        <f t="shared" si="19"/>
        <v>113</v>
      </c>
      <c r="V7" s="257">
        <f t="shared" si="20"/>
        <v>34</v>
      </c>
      <c r="W7" s="257">
        <f t="shared" si="21"/>
        <v>118</v>
      </c>
      <c r="X7" s="257">
        <f t="shared" si="22"/>
        <v>35</v>
      </c>
      <c r="Y7" s="257">
        <f t="shared" si="23"/>
        <v>124</v>
      </c>
      <c r="Z7" s="257">
        <f t="shared" si="24"/>
        <v>37</v>
      </c>
      <c r="AA7" s="257">
        <f t="shared" si="25"/>
        <v>129</v>
      </c>
      <c r="AB7" s="258">
        <f t="shared" si="26"/>
        <v>38</v>
      </c>
      <c r="AC7" s="259">
        <f t="shared" si="27"/>
        <v>136</v>
      </c>
    </row>
    <row r="8" spans="1:32" s="46" customFormat="1" ht="11.15" customHeight="1">
      <c r="A8" s="42">
        <v>3</v>
      </c>
      <c r="B8" s="257">
        <f t="shared" si="0"/>
        <v>25</v>
      </c>
      <c r="C8" s="257">
        <f t="shared" si="1"/>
        <v>90</v>
      </c>
      <c r="D8" s="257">
        <f t="shared" si="2"/>
        <v>29</v>
      </c>
      <c r="E8" s="257">
        <f t="shared" si="3"/>
        <v>101</v>
      </c>
      <c r="F8" s="257">
        <f t="shared" si="4"/>
        <v>31</v>
      </c>
      <c r="G8" s="257">
        <f t="shared" si="5"/>
        <v>108</v>
      </c>
      <c r="H8" s="257">
        <f t="shared" si="6"/>
        <v>36</v>
      </c>
      <c r="I8" s="257">
        <f t="shared" si="7"/>
        <v>127</v>
      </c>
      <c r="J8" s="257">
        <f t="shared" si="8"/>
        <v>38</v>
      </c>
      <c r="K8" s="257">
        <f t="shared" si="9"/>
        <v>133</v>
      </c>
      <c r="L8" s="257">
        <f t="shared" si="10"/>
        <v>39</v>
      </c>
      <c r="M8" s="257">
        <f t="shared" si="11"/>
        <v>139</v>
      </c>
      <c r="N8" s="257">
        <f t="shared" si="12"/>
        <v>42</v>
      </c>
      <c r="O8" s="257">
        <f t="shared" si="13"/>
        <v>144</v>
      </c>
      <c r="P8" s="257">
        <f t="shared" si="14"/>
        <v>44</v>
      </c>
      <c r="Q8" s="257">
        <f t="shared" si="15"/>
        <v>153</v>
      </c>
      <c r="R8" s="257">
        <f t="shared" si="16"/>
        <v>46</v>
      </c>
      <c r="S8" s="257">
        <f t="shared" si="17"/>
        <v>161</v>
      </c>
      <c r="T8" s="257">
        <f t="shared" si="18"/>
        <v>48</v>
      </c>
      <c r="U8" s="257">
        <f t="shared" si="19"/>
        <v>169</v>
      </c>
      <c r="V8" s="257">
        <f t="shared" si="20"/>
        <v>50</v>
      </c>
      <c r="W8" s="257">
        <f t="shared" si="21"/>
        <v>177</v>
      </c>
      <c r="X8" s="257">
        <f t="shared" si="22"/>
        <v>54</v>
      </c>
      <c r="Y8" s="257">
        <f t="shared" si="23"/>
        <v>186</v>
      </c>
      <c r="Z8" s="257">
        <f t="shared" si="24"/>
        <v>55</v>
      </c>
      <c r="AA8" s="257">
        <f t="shared" si="25"/>
        <v>193</v>
      </c>
      <c r="AB8" s="258">
        <f t="shared" si="26"/>
        <v>58</v>
      </c>
      <c r="AC8" s="259">
        <f t="shared" si="27"/>
        <v>204</v>
      </c>
    </row>
    <row r="9" spans="1:32" s="46" customFormat="1" ht="11.15" customHeight="1">
      <c r="A9" s="42">
        <v>4</v>
      </c>
      <c r="B9" s="257">
        <f t="shared" si="0"/>
        <v>34</v>
      </c>
      <c r="C9" s="257">
        <f t="shared" si="1"/>
        <v>119</v>
      </c>
      <c r="D9" s="257">
        <f t="shared" si="2"/>
        <v>38</v>
      </c>
      <c r="E9" s="257">
        <f t="shared" si="3"/>
        <v>135</v>
      </c>
      <c r="F9" s="257">
        <f t="shared" si="4"/>
        <v>42</v>
      </c>
      <c r="G9" s="257">
        <f t="shared" si="5"/>
        <v>145</v>
      </c>
      <c r="H9" s="257">
        <f t="shared" si="6"/>
        <v>48</v>
      </c>
      <c r="I9" s="257">
        <f t="shared" si="7"/>
        <v>170</v>
      </c>
      <c r="J9" s="257">
        <f t="shared" si="8"/>
        <v>50</v>
      </c>
      <c r="K9" s="257">
        <f t="shared" si="9"/>
        <v>177</v>
      </c>
      <c r="L9" s="257">
        <f t="shared" si="10"/>
        <v>53</v>
      </c>
      <c r="M9" s="257">
        <f t="shared" si="11"/>
        <v>185</v>
      </c>
      <c r="N9" s="257">
        <f t="shared" si="12"/>
        <v>55</v>
      </c>
      <c r="O9" s="257">
        <f t="shared" si="13"/>
        <v>192</v>
      </c>
      <c r="P9" s="257">
        <f t="shared" si="14"/>
        <v>58</v>
      </c>
      <c r="Q9" s="257">
        <f t="shared" si="15"/>
        <v>205</v>
      </c>
      <c r="R9" s="257">
        <f t="shared" si="16"/>
        <v>61</v>
      </c>
      <c r="S9" s="257">
        <f t="shared" si="17"/>
        <v>215</v>
      </c>
      <c r="T9" s="257">
        <f t="shared" si="18"/>
        <v>65</v>
      </c>
      <c r="U9" s="257">
        <f t="shared" si="19"/>
        <v>226</v>
      </c>
      <c r="V9" s="257">
        <f t="shared" si="20"/>
        <v>68</v>
      </c>
      <c r="W9" s="257">
        <f t="shared" si="21"/>
        <v>237</v>
      </c>
      <c r="X9" s="257">
        <f t="shared" si="22"/>
        <v>71</v>
      </c>
      <c r="Y9" s="257">
        <f t="shared" si="23"/>
        <v>248</v>
      </c>
      <c r="Z9" s="257">
        <f t="shared" si="24"/>
        <v>73</v>
      </c>
      <c r="AA9" s="257">
        <f t="shared" si="25"/>
        <v>257</v>
      </c>
      <c r="AB9" s="258">
        <f t="shared" si="26"/>
        <v>78</v>
      </c>
      <c r="AC9" s="259">
        <f t="shared" si="27"/>
        <v>271</v>
      </c>
    </row>
    <row r="10" spans="1:32" s="46" customFormat="1" ht="11.15" customHeight="1">
      <c r="A10" s="42">
        <v>5</v>
      </c>
      <c r="B10" s="257">
        <f t="shared" si="0"/>
        <v>43</v>
      </c>
      <c r="C10" s="257">
        <f t="shared" si="1"/>
        <v>149</v>
      </c>
      <c r="D10" s="257">
        <f t="shared" si="2"/>
        <v>48</v>
      </c>
      <c r="E10" s="257">
        <f t="shared" si="3"/>
        <v>169</v>
      </c>
      <c r="F10" s="257">
        <f t="shared" si="4"/>
        <v>52</v>
      </c>
      <c r="G10" s="257">
        <f t="shared" si="5"/>
        <v>181</v>
      </c>
      <c r="H10" s="257">
        <f t="shared" si="6"/>
        <v>60</v>
      </c>
      <c r="I10" s="257">
        <f t="shared" si="7"/>
        <v>212</v>
      </c>
      <c r="J10" s="257">
        <f t="shared" si="8"/>
        <v>64</v>
      </c>
      <c r="K10" s="257">
        <f t="shared" si="9"/>
        <v>221</v>
      </c>
      <c r="L10" s="257">
        <f t="shared" si="10"/>
        <v>66</v>
      </c>
      <c r="M10" s="257">
        <f t="shared" si="11"/>
        <v>232</v>
      </c>
      <c r="N10" s="257">
        <f t="shared" si="12"/>
        <v>69</v>
      </c>
      <c r="O10" s="257">
        <f t="shared" si="13"/>
        <v>240</v>
      </c>
      <c r="P10" s="257">
        <f t="shared" si="14"/>
        <v>73</v>
      </c>
      <c r="Q10" s="257">
        <f t="shared" si="15"/>
        <v>255</v>
      </c>
      <c r="R10" s="257">
        <f t="shared" si="16"/>
        <v>77</v>
      </c>
      <c r="S10" s="257">
        <f t="shared" si="17"/>
        <v>268</v>
      </c>
      <c r="T10" s="257">
        <f t="shared" si="18"/>
        <v>81</v>
      </c>
      <c r="U10" s="257">
        <f t="shared" si="19"/>
        <v>282</v>
      </c>
      <c r="V10" s="257">
        <f t="shared" si="20"/>
        <v>84</v>
      </c>
      <c r="W10" s="257">
        <f t="shared" si="21"/>
        <v>296</v>
      </c>
      <c r="X10" s="257">
        <f t="shared" si="22"/>
        <v>89</v>
      </c>
      <c r="Y10" s="257">
        <f t="shared" si="23"/>
        <v>310</v>
      </c>
      <c r="Z10" s="257">
        <f t="shared" si="24"/>
        <v>92</v>
      </c>
      <c r="AA10" s="257">
        <f t="shared" si="25"/>
        <v>322</v>
      </c>
      <c r="AB10" s="258">
        <f t="shared" si="26"/>
        <v>96</v>
      </c>
      <c r="AC10" s="259">
        <f t="shared" si="27"/>
        <v>338</v>
      </c>
    </row>
    <row r="11" spans="1:32" s="46" customFormat="1" ht="11.15" customHeight="1">
      <c r="A11" s="42">
        <v>6</v>
      </c>
      <c r="B11" s="257">
        <f t="shared" si="0"/>
        <v>51</v>
      </c>
      <c r="C11" s="257">
        <f t="shared" si="1"/>
        <v>179</v>
      </c>
      <c r="D11" s="257">
        <f t="shared" si="2"/>
        <v>58</v>
      </c>
      <c r="E11" s="257">
        <f t="shared" si="3"/>
        <v>202</v>
      </c>
      <c r="F11" s="257">
        <f t="shared" si="4"/>
        <v>62</v>
      </c>
      <c r="G11" s="257">
        <f t="shared" si="5"/>
        <v>217</v>
      </c>
      <c r="H11" s="257">
        <f t="shared" si="6"/>
        <v>73</v>
      </c>
      <c r="I11" s="257">
        <f t="shared" si="7"/>
        <v>255</v>
      </c>
      <c r="J11" s="257">
        <f t="shared" si="8"/>
        <v>76</v>
      </c>
      <c r="K11" s="257">
        <f t="shared" si="9"/>
        <v>266</v>
      </c>
      <c r="L11" s="257">
        <f t="shared" si="10"/>
        <v>80</v>
      </c>
      <c r="M11" s="257">
        <f t="shared" si="11"/>
        <v>278</v>
      </c>
      <c r="N11" s="257">
        <f t="shared" si="12"/>
        <v>82</v>
      </c>
      <c r="O11" s="257">
        <f t="shared" si="13"/>
        <v>288</v>
      </c>
      <c r="P11" s="257">
        <f t="shared" si="14"/>
        <v>88</v>
      </c>
      <c r="Q11" s="257">
        <f t="shared" si="15"/>
        <v>307</v>
      </c>
      <c r="R11" s="257">
        <f t="shared" si="16"/>
        <v>92</v>
      </c>
      <c r="S11" s="257">
        <f t="shared" si="17"/>
        <v>322</v>
      </c>
      <c r="T11" s="257">
        <f t="shared" si="18"/>
        <v>96</v>
      </c>
      <c r="U11" s="257">
        <f t="shared" si="19"/>
        <v>338</v>
      </c>
      <c r="V11" s="257">
        <f t="shared" si="20"/>
        <v>101</v>
      </c>
      <c r="W11" s="257">
        <f t="shared" si="21"/>
        <v>354</v>
      </c>
      <c r="X11" s="257">
        <f t="shared" si="22"/>
        <v>106</v>
      </c>
      <c r="Y11" s="257">
        <f t="shared" si="23"/>
        <v>372</v>
      </c>
      <c r="Z11" s="257">
        <f t="shared" si="24"/>
        <v>111</v>
      </c>
      <c r="AA11" s="257">
        <f t="shared" si="25"/>
        <v>387</v>
      </c>
      <c r="AB11" s="258">
        <f t="shared" si="26"/>
        <v>116</v>
      </c>
      <c r="AC11" s="259">
        <f t="shared" si="27"/>
        <v>406</v>
      </c>
    </row>
    <row r="12" spans="1:32" s="46" customFormat="1" ht="11.15" customHeight="1">
      <c r="A12" s="42">
        <v>7</v>
      </c>
      <c r="B12" s="257">
        <f t="shared" si="0"/>
        <v>59</v>
      </c>
      <c r="C12" s="257">
        <f t="shared" si="1"/>
        <v>208</v>
      </c>
      <c r="D12" s="257">
        <f t="shared" si="2"/>
        <v>67</v>
      </c>
      <c r="E12" s="257">
        <f t="shared" si="3"/>
        <v>235</v>
      </c>
      <c r="F12" s="257">
        <f t="shared" si="4"/>
        <v>72</v>
      </c>
      <c r="G12" s="257">
        <f t="shared" si="5"/>
        <v>254</v>
      </c>
      <c r="H12" s="257">
        <f t="shared" si="6"/>
        <v>85</v>
      </c>
      <c r="I12" s="257">
        <f t="shared" si="7"/>
        <v>298</v>
      </c>
      <c r="J12" s="257">
        <f t="shared" si="8"/>
        <v>89</v>
      </c>
      <c r="K12" s="257">
        <f t="shared" si="9"/>
        <v>310</v>
      </c>
      <c r="L12" s="257">
        <f t="shared" si="10"/>
        <v>93</v>
      </c>
      <c r="M12" s="257">
        <f t="shared" si="11"/>
        <v>324</v>
      </c>
      <c r="N12" s="257">
        <f t="shared" si="12"/>
        <v>96</v>
      </c>
      <c r="O12" s="257">
        <f t="shared" si="13"/>
        <v>336</v>
      </c>
      <c r="P12" s="257">
        <f t="shared" si="14"/>
        <v>102</v>
      </c>
      <c r="Q12" s="257">
        <f t="shared" si="15"/>
        <v>358</v>
      </c>
      <c r="R12" s="257">
        <f t="shared" si="16"/>
        <v>107</v>
      </c>
      <c r="S12" s="257">
        <f t="shared" si="17"/>
        <v>376</v>
      </c>
      <c r="T12" s="257">
        <f t="shared" si="18"/>
        <v>113</v>
      </c>
      <c r="U12" s="257">
        <f t="shared" si="19"/>
        <v>394</v>
      </c>
      <c r="V12" s="257">
        <f t="shared" si="20"/>
        <v>118</v>
      </c>
      <c r="W12" s="257">
        <f t="shared" si="21"/>
        <v>413</v>
      </c>
      <c r="X12" s="257">
        <f t="shared" si="22"/>
        <v>124</v>
      </c>
      <c r="Y12" s="257">
        <f t="shared" si="23"/>
        <v>434</v>
      </c>
      <c r="Z12" s="257">
        <f t="shared" si="24"/>
        <v>129</v>
      </c>
      <c r="AA12" s="257">
        <f t="shared" si="25"/>
        <v>451</v>
      </c>
      <c r="AB12" s="258">
        <f t="shared" si="26"/>
        <v>136</v>
      </c>
      <c r="AC12" s="259">
        <f t="shared" si="27"/>
        <v>474</v>
      </c>
    </row>
    <row r="13" spans="1:32" s="46" customFormat="1" ht="11.15" customHeight="1">
      <c r="A13" s="42">
        <v>8</v>
      </c>
      <c r="B13" s="257">
        <f t="shared" si="0"/>
        <v>68</v>
      </c>
      <c r="C13" s="257">
        <f t="shared" si="1"/>
        <v>239</v>
      </c>
      <c r="D13" s="257">
        <f t="shared" si="2"/>
        <v>77</v>
      </c>
      <c r="E13" s="257">
        <f t="shared" si="3"/>
        <v>269</v>
      </c>
      <c r="F13" s="257">
        <f t="shared" si="4"/>
        <v>83</v>
      </c>
      <c r="G13" s="257">
        <f t="shared" si="5"/>
        <v>290</v>
      </c>
      <c r="H13" s="257">
        <f t="shared" si="6"/>
        <v>97</v>
      </c>
      <c r="I13" s="257">
        <f t="shared" si="7"/>
        <v>340</v>
      </c>
      <c r="J13" s="257">
        <f t="shared" si="8"/>
        <v>101</v>
      </c>
      <c r="K13" s="257">
        <f t="shared" si="9"/>
        <v>354</v>
      </c>
      <c r="L13" s="257">
        <f t="shared" si="10"/>
        <v>106</v>
      </c>
      <c r="M13" s="257">
        <f t="shared" si="11"/>
        <v>371</v>
      </c>
      <c r="N13" s="257">
        <f t="shared" si="12"/>
        <v>110</v>
      </c>
      <c r="O13" s="257">
        <f t="shared" si="13"/>
        <v>383</v>
      </c>
      <c r="P13" s="257">
        <f t="shared" si="14"/>
        <v>117</v>
      </c>
      <c r="Q13" s="257">
        <f t="shared" si="15"/>
        <v>409</v>
      </c>
      <c r="R13" s="257">
        <f t="shared" si="16"/>
        <v>123</v>
      </c>
      <c r="S13" s="257">
        <f t="shared" si="17"/>
        <v>429</v>
      </c>
      <c r="T13" s="257">
        <f t="shared" si="18"/>
        <v>129</v>
      </c>
      <c r="U13" s="257">
        <f t="shared" si="19"/>
        <v>451</v>
      </c>
      <c r="V13" s="257">
        <f t="shared" si="20"/>
        <v>135</v>
      </c>
      <c r="W13" s="257">
        <f t="shared" si="21"/>
        <v>472</v>
      </c>
      <c r="X13" s="257">
        <f t="shared" si="22"/>
        <v>141</v>
      </c>
      <c r="Y13" s="257">
        <f t="shared" si="23"/>
        <v>496</v>
      </c>
      <c r="Z13" s="257">
        <f t="shared" si="24"/>
        <v>147</v>
      </c>
      <c r="AA13" s="257">
        <f t="shared" si="25"/>
        <v>515</v>
      </c>
      <c r="AB13" s="258">
        <f t="shared" si="26"/>
        <v>154</v>
      </c>
      <c r="AC13" s="259">
        <f t="shared" si="27"/>
        <v>542</v>
      </c>
    </row>
    <row r="14" spans="1:32" s="46" customFormat="1" ht="11.15" customHeight="1">
      <c r="A14" s="42">
        <v>9</v>
      </c>
      <c r="B14" s="257">
        <f t="shared" si="0"/>
        <v>77</v>
      </c>
      <c r="C14" s="257">
        <f t="shared" si="1"/>
        <v>268</v>
      </c>
      <c r="D14" s="257">
        <f t="shared" si="2"/>
        <v>87</v>
      </c>
      <c r="E14" s="257">
        <f t="shared" si="3"/>
        <v>303</v>
      </c>
      <c r="F14" s="257">
        <f t="shared" si="4"/>
        <v>93</v>
      </c>
      <c r="G14" s="257">
        <f t="shared" si="5"/>
        <v>326</v>
      </c>
      <c r="H14" s="257">
        <f t="shared" si="6"/>
        <v>110</v>
      </c>
      <c r="I14" s="257">
        <f t="shared" si="7"/>
        <v>382</v>
      </c>
      <c r="J14" s="257">
        <f t="shared" si="8"/>
        <v>114</v>
      </c>
      <c r="K14" s="257">
        <f t="shared" si="9"/>
        <v>399</v>
      </c>
      <c r="L14" s="257">
        <f t="shared" si="10"/>
        <v>119</v>
      </c>
      <c r="M14" s="257">
        <f t="shared" si="11"/>
        <v>417</v>
      </c>
      <c r="N14" s="257">
        <f t="shared" si="12"/>
        <v>124</v>
      </c>
      <c r="O14" s="257">
        <f t="shared" si="13"/>
        <v>432</v>
      </c>
      <c r="P14" s="257">
        <f t="shared" si="14"/>
        <v>131</v>
      </c>
      <c r="Q14" s="257">
        <f t="shared" si="15"/>
        <v>460</v>
      </c>
      <c r="R14" s="257">
        <f t="shared" si="16"/>
        <v>138</v>
      </c>
      <c r="S14" s="257">
        <f t="shared" si="17"/>
        <v>483</v>
      </c>
      <c r="T14" s="257">
        <f t="shared" si="18"/>
        <v>145</v>
      </c>
      <c r="U14" s="257">
        <f t="shared" si="19"/>
        <v>507</v>
      </c>
      <c r="V14" s="257">
        <f t="shared" si="20"/>
        <v>152</v>
      </c>
      <c r="W14" s="257">
        <f t="shared" si="21"/>
        <v>531</v>
      </c>
      <c r="X14" s="257">
        <f t="shared" si="22"/>
        <v>160</v>
      </c>
      <c r="Y14" s="257">
        <f t="shared" si="23"/>
        <v>558</v>
      </c>
      <c r="Z14" s="257">
        <f t="shared" si="24"/>
        <v>165</v>
      </c>
      <c r="AA14" s="257">
        <f t="shared" si="25"/>
        <v>579</v>
      </c>
      <c r="AB14" s="258">
        <f t="shared" si="26"/>
        <v>174</v>
      </c>
      <c r="AC14" s="259">
        <f t="shared" si="27"/>
        <v>610</v>
      </c>
    </row>
    <row r="15" spans="1:32" s="46" customFormat="1" ht="11.15" customHeight="1">
      <c r="A15" s="42">
        <v>10</v>
      </c>
      <c r="B15" s="257">
        <f t="shared" si="0"/>
        <v>85</v>
      </c>
      <c r="C15" s="257">
        <f t="shared" si="1"/>
        <v>298</v>
      </c>
      <c r="D15" s="257">
        <f t="shared" si="2"/>
        <v>96</v>
      </c>
      <c r="E15" s="257">
        <f t="shared" si="3"/>
        <v>336</v>
      </c>
      <c r="F15" s="257">
        <f t="shared" si="4"/>
        <v>104</v>
      </c>
      <c r="G15" s="257">
        <f t="shared" si="5"/>
        <v>363</v>
      </c>
      <c r="H15" s="257">
        <f t="shared" si="6"/>
        <v>122</v>
      </c>
      <c r="I15" s="257">
        <f t="shared" si="7"/>
        <v>425</v>
      </c>
      <c r="J15" s="257">
        <f t="shared" si="8"/>
        <v>127</v>
      </c>
      <c r="K15" s="257">
        <f t="shared" si="9"/>
        <v>443</v>
      </c>
      <c r="L15" s="257">
        <f t="shared" si="10"/>
        <v>133</v>
      </c>
      <c r="M15" s="257">
        <f t="shared" si="11"/>
        <v>463</v>
      </c>
      <c r="N15" s="257">
        <f t="shared" si="12"/>
        <v>137</v>
      </c>
      <c r="O15" s="257">
        <f t="shared" si="13"/>
        <v>480</v>
      </c>
      <c r="P15" s="257">
        <f t="shared" si="14"/>
        <v>146</v>
      </c>
      <c r="Q15" s="257">
        <f t="shared" si="15"/>
        <v>511</v>
      </c>
      <c r="R15" s="257">
        <f t="shared" si="16"/>
        <v>153</v>
      </c>
      <c r="S15" s="257">
        <f t="shared" si="17"/>
        <v>537</v>
      </c>
      <c r="T15" s="257">
        <f t="shared" si="18"/>
        <v>161</v>
      </c>
      <c r="U15" s="257">
        <f t="shared" si="19"/>
        <v>564</v>
      </c>
      <c r="V15" s="257">
        <f t="shared" si="20"/>
        <v>169</v>
      </c>
      <c r="W15" s="257">
        <f t="shared" si="21"/>
        <v>590</v>
      </c>
      <c r="X15" s="257">
        <f t="shared" si="22"/>
        <v>177</v>
      </c>
      <c r="Y15" s="257">
        <f t="shared" si="23"/>
        <v>620</v>
      </c>
      <c r="Z15" s="257">
        <f t="shared" si="24"/>
        <v>184</v>
      </c>
      <c r="AA15" s="257">
        <f t="shared" si="25"/>
        <v>644</v>
      </c>
      <c r="AB15" s="258">
        <f t="shared" si="26"/>
        <v>194</v>
      </c>
      <c r="AC15" s="259">
        <f t="shared" si="27"/>
        <v>678</v>
      </c>
    </row>
    <row r="16" spans="1:32" s="46" customFormat="1" ht="11.15" customHeight="1">
      <c r="A16" s="42">
        <v>11</v>
      </c>
      <c r="B16" s="257">
        <f t="shared" si="0"/>
        <v>93</v>
      </c>
      <c r="C16" s="257">
        <f t="shared" si="1"/>
        <v>327</v>
      </c>
      <c r="D16" s="257">
        <f t="shared" si="2"/>
        <v>106</v>
      </c>
      <c r="E16" s="257">
        <f t="shared" si="3"/>
        <v>370</v>
      </c>
      <c r="F16" s="257">
        <f t="shared" si="4"/>
        <v>114</v>
      </c>
      <c r="G16" s="257">
        <f t="shared" si="5"/>
        <v>399</v>
      </c>
      <c r="H16" s="257">
        <f t="shared" si="6"/>
        <v>134</v>
      </c>
      <c r="I16" s="257">
        <f t="shared" si="7"/>
        <v>468</v>
      </c>
      <c r="J16" s="257">
        <f t="shared" si="8"/>
        <v>139</v>
      </c>
      <c r="K16" s="257">
        <f t="shared" si="9"/>
        <v>487</v>
      </c>
      <c r="L16" s="257">
        <f t="shared" si="10"/>
        <v>146</v>
      </c>
      <c r="M16" s="257">
        <f t="shared" si="11"/>
        <v>510</v>
      </c>
      <c r="N16" s="257">
        <f t="shared" si="12"/>
        <v>151</v>
      </c>
      <c r="O16" s="257">
        <f t="shared" si="13"/>
        <v>528</v>
      </c>
      <c r="P16" s="257">
        <f t="shared" si="14"/>
        <v>161</v>
      </c>
      <c r="Q16" s="257">
        <f t="shared" si="15"/>
        <v>562</v>
      </c>
      <c r="R16" s="257">
        <f t="shared" si="16"/>
        <v>169</v>
      </c>
      <c r="S16" s="257">
        <f t="shared" si="17"/>
        <v>590</v>
      </c>
      <c r="T16" s="257">
        <f t="shared" si="18"/>
        <v>177</v>
      </c>
      <c r="U16" s="257">
        <f t="shared" si="19"/>
        <v>620</v>
      </c>
      <c r="V16" s="257">
        <f t="shared" si="20"/>
        <v>185</v>
      </c>
      <c r="W16" s="257">
        <f t="shared" si="21"/>
        <v>649</v>
      </c>
      <c r="X16" s="257">
        <f t="shared" si="22"/>
        <v>195</v>
      </c>
      <c r="Y16" s="257">
        <f t="shared" si="23"/>
        <v>682</v>
      </c>
      <c r="Z16" s="257">
        <f t="shared" si="24"/>
        <v>203</v>
      </c>
      <c r="AA16" s="257">
        <f t="shared" si="25"/>
        <v>709</v>
      </c>
      <c r="AB16" s="258">
        <f t="shared" si="26"/>
        <v>213</v>
      </c>
      <c r="AC16" s="259">
        <f t="shared" si="27"/>
        <v>745</v>
      </c>
    </row>
    <row r="17" spans="1:29" s="46" customFormat="1" ht="11.15" customHeight="1">
      <c r="A17" s="42">
        <v>12</v>
      </c>
      <c r="B17" s="257">
        <f t="shared" si="0"/>
        <v>102</v>
      </c>
      <c r="C17" s="257">
        <f t="shared" si="1"/>
        <v>357</v>
      </c>
      <c r="D17" s="257">
        <f t="shared" si="2"/>
        <v>115</v>
      </c>
      <c r="E17" s="257">
        <f t="shared" si="3"/>
        <v>404</v>
      </c>
      <c r="F17" s="257">
        <f t="shared" si="4"/>
        <v>124</v>
      </c>
      <c r="G17" s="257">
        <f t="shared" si="5"/>
        <v>435</v>
      </c>
      <c r="H17" s="257">
        <f t="shared" si="6"/>
        <v>146</v>
      </c>
      <c r="I17" s="257">
        <f t="shared" si="7"/>
        <v>510</v>
      </c>
      <c r="J17" s="257">
        <f t="shared" si="8"/>
        <v>152</v>
      </c>
      <c r="K17" s="257">
        <f t="shared" si="9"/>
        <v>531</v>
      </c>
      <c r="L17" s="257">
        <f t="shared" si="10"/>
        <v>159</v>
      </c>
      <c r="M17" s="257">
        <f t="shared" si="11"/>
        <v>556</v>
      </c>
      <c r="N17" s="257">
        <f t="shared" si="12"/>
        <v>164</v>
      </c>
      <c r="O17" s="257">
        <f t="shared" si="13"/>
        <v>576</v>
      </c>
      <c r="P17" s="257">
        <f t="shared" si="14"/>
        <v>175</v>
      </c>
      <c r="Q17" s="257">
        <f t="shared" si="15"/>
        <v>613</v>
      </c>
      <c r="R17" s="257">
        <f t="shared" si="16"/>
        <v>184</v>
      </c>
      <c r="S17" s="257">
        <f t="shared" si="17"/>
        <v>644</v>
      </c>
      <c r="T17" s="257">
        <f t="shared" si="18"/>
        <v>193</v>
      </c>
      <c r="U17" s="257">
        <f t="shared" si="19"/>
        <v>677</v>
      </c>
      <c r="V17" s="257">
        <f t="shared" si="20"/>
        <v>203</v>
      </c>
      <c r="W17" s="257">
        <f t="shared" si="21"/>
        <v>709</v>
      </c>
      <c r="X17" s="257">
        <f t="shared" si="22"/>
        <v>212</v>
      </c>
      <c r="Y17" s="257">
        <f t="shared" si="23"/>
        <v>744</v>
      </c>
      <c r="Z17" s="257">
        <f t="shared" si="24"/>
        <v>221</v>
      </c>
      <c r="AA17" s="257">
        <f t="shared" si="25"/>
        <v>773</v>
      </c>
      <c r="AB17" s="258">
        <f t="shared" si="26"/>
        <v>232</v>
      </c>
      <c r="AC17" s="259">
        <f t="shared" si="27"/>
        <v>813</v>
      </c>
    </row>
    <row r="18" spans="1:29" s="46" customFormat="1" ht="11.15" customHeight="1">
      <c r="A18" s="42">
        <v>13</v>
      </c>
      <c r="B18" s="257">
        <f t="shared" si="0"/>
        <v>111</v>
      </c>
      <c r="C18" s="257">
        <f t="shared" si="1"/>
        <v>388</v>
      </c>
      <c r="D18" s="257">
        <f t="shared" si="2"/>
        <v>125</v>
      </c>
      <c r="E18" s="257">
        <f t="shared" si="3"/>
        <v>437</v>
      </c>
      <c r="F18" s="257">
        <f t="shared" si="4"/>
        <v>135</v>
      </c>
      <c r="G18" s="257">
        <f t="shared" si="5"/>
        <v>471</v>
      </c>
      <c r="H18" s="257">
        <f t="shared" si="6"/>
        <v>158</v>
      </c>
      <c r="I18" s="257">
        <f t="shared" si="7"/>
        <v>553</v>
      </c>
      <c r="J18" s="257">
        <f t="shared" si="8"/>
        <v>164</v>
      </c>
      <c r="K18" s="257">
        <f t="shared" si="9"/>
        <v>576</v>
      </c>
      <c r="L18" s="257">
        <f t="shared" si="10"/>
        <v>172</v>
      </c>
      <c r="M18" s="257">
        <f t="shared" si="11"/>
        <v>602</v>
      </c>
      <c r="N18" s="257">
        <f t="shared" si="12"/>
        <v>178</v>
      </c>
      <c r="O18" s="257">
        <f t="shared" si="13"/>
        <v>623</v>
      </c>
      <c r="P18" s="257">
        <f t="shared" si="14"/>
        <v>190</v>
      </c>
      <c r="Q18" s="257">
        <f t="shared" si="15"/>
        <v>665</v>
      </c>
      <c r="R18" s="257">
        <f t="shared" si="16"/>
        <v>199</v>
      </c>
      <c r="S18" s="257">
        <f t="shared" si="17"/>
        <v>698</v>
      </c>
      <c r="T18" s="257">
        <f t="shared" si="18"/>
        <v>209</v>
      </c>
      <c r="U18" s="257">
        <f t="shared" si="19"/>
        <v>733</v>
      </c>
      <c r="V18" s="257">
        <f t="shared" si="20"/>
        <v>219</v>
      </c>
      <c r="W18" s="257">
        <f t="shared" si="21"/>
        <v>768</v>
      </c>
      <c r="X18" s="257">
        <f t="shared" si="22"/>
        <v>230</v>
      </c>
      <c r="Y18" s="257">
        <f t="shared" si="23"/>
        <v>806</v>
      </c>
      <c r="Z18" s="257">
        <f t="shared" si="24"/>
        <v>239</v>
      </c>
      <c r="AA18" s="257">
        <f t="shared" si="25"/>
        <v>837</v>
      </c>
      <c r="AB18" s="258">
        <f t="shared" si="26"/>
        <v>252</v>
      </c>
      <c r="AC18" s="259">
        <f t="shared" si="27"/>
        <v>881</v>
      </c>
    </row>
    <row r="19" spans="1:29" s="46" customFormat="1" ht="11.15" customHeight="1">
      <c r="A19" s="42">
        <v>14</v>
      </c>
      <c r="B19" s="257">
        <f t="shared" si="0"/>
        <v>119</v>
      </c>
      <c r="C19" s="257">
        <f t="shared" si="1"/>
        <v>417</v>
      </c>
      <c r="D19" s="257">
        <f t="shared" si="2"/>
        <v>135</v>
      </c>
      <c r="E19" s="257">
        <f t="shared" si="3"/>
        <v>471</v>
      </c>
      <c r="F19" s="257">
        <f t="shared" si="4"/>
        <v>145</v>
      </c>
      <c r="G19" s="257">
        <f t="shared" si="5"/>
        <v>507</v>
      </c>
      <c r="H19" s="257">
        <f t="shared" si="6"/>
        <v>170</v>
      </c>
      <c r="I19" s="257">
        <f t="shared" si="7"/>
        <v>595</v>
      </c>
      <c r="J19" s="257">
        <f t="shared" si="8"/>
        <v>177</v>
      </c>
      <c r="K19" s="257">
        <f t="shared" si="9"/>
        <v>620</v>
      </c>
      <c r="L19" s="257">
        <f t="shared" si="10"/>
        <v>185</v>
      </c>
      <c r="M19" s="257">
        <f t="shared" si="11"/>
        <v>649</v>
      </c>
      <c r="N19" s="257">
        <f t="shared" si="12"/>
        <v>192</v>
      </c>
      <c r="O19" s="257">
        <f t="shared" si="13"/>
        <v>671</v>
      </c>
      <c r="P19" s="257">
        <f t="shared" si="14"/>
        <v>205</v>
      </c>
      <c r="Q19" s="257">
        <f t="shared" si="15"/>
        <v>715</v>
      </c>
      <c r="R19" s="257">
        <f t="shared" si="16"/>
        <v>215</v>
      </c>
      <c r="S19" s="257">
        <f t="shared" si="17"/>
        <v>751</v>
      </c>
      <c r="T19" s="257">
        <f t="shared" si="18"/>
        <v>226</v>
      </c>
      <c r="U19" s="257">
        <f t="shared" si="19"/>
        <v>790</v>
      </c>
      <c r="V19" s="257">
        <f t="shared" si="20"/>
        <v>237</v>
      </c>
      <c r="W19" s="257">
        <f t="shared" si="21"/>
        <v>827</v>
      </c>
      <c r="X19" s="257">
        <f t="shared" si="22"/>
        <v>248</v>
      </c>
      <c r="Y19" s="257">
        <f t="shared" si="23"/>
        <v>867</v>
      </c>
      <c r="Z19" s="257">
        <f t="shared" si="24"/>
        <v>257</v>
      </c>
      <c r="AA19" s="257">
        <f t="shared" si="25"/>
        <v>901</v>
      </c>
      <c r="AB19" s="258">
        <f t="shared" si="26"/>
        <v>271</v>
      </c>
      <c r="AC19" s="259">
        <f t="shared" si="27"/>
        <v>948</v>
      </c>
    </row>
    <row r="20" spans="1:29" s="46" customFormat="1" ht="11.15" customHeight="1">
      <c r="A20" s="42">
        <v>15</v>
      </c>
      <c r="B20" s="257">
        <f t="shared" si="0"/>
        <v>128</v>
      </c>
      <c r="C20" s="257">
        <f t="shared" si="1"/>
        <v>447</v>
      </c>
      <c r="D20" s="257">
        <f t="shared" si="2"/>
        <v>145</v>
      </c>
      <c r="E20" s="257">
        <f t="shared" si="3"/>
        <v>505</v>
      </c>
      <c r="F20" s="257">
        <f t="shared" si="4"/>
        <v>156</v>
      </c>
      <c r="G20" s="257">
        <f t="shared" si="5"/>
        <v>543</v>
      </c>
      <c r="H20" s="257">
        <f t="shared" si="6"/>
        <v>182</v>
      </c>
      <c r="I20" s="257">
        <f t="shared" si="7"/>
        <v>637</v>
      </c>
      <c r="J20" s="257">
        <f t="shared" si="8"/>
        <v>190</v>
      </c>
      <c r="K20" s="257">
        <f t="shared" si="9"/>
        <v>664</v>
      </c>
      <c r="L20" s="257">
        <f t="shared" si="10"/>
        <v>198</v>
      </c>
      <c r="M20" s="257">
        <f t="shared" si="11"/>
        <v>695</v>
      </c>
      <c r="N20" s="257">
        <f t="shared" si="12"/>
        <v>206</v>
      </c>
      <c r="O20" s="257">
        <f t="shared" si="13"/>
        <v>720</v>
      </c>
      <c r="P20" s="257">
        <f t="shared" si="14"/>
        <v>219</v>
      </c>
      <c r="Q20" s="257">
        <f t="shared" si="15"/>
        <v>767</v>
      </c>
      <c r="R20" s="257">
        <f t="shared" si="16"/>
        <v>230</v>
      </c>
      <c r="S20" s="257">
        <f t="shared" si="17"/>
        <v>805</v>
      </c>
      <c r="T20" s="257">
        <f t="shared" si="18"/>
        <v>242</v>
      </c>
      <c r="U20" s="257">
        <f t="shared" si="19"/>
        <v>846</v>
      </c>
      <c r="V20" s="257">
        <f t="shared" si="20"/>
        <v>253</v>
      </c>
      <c r="W20" s="257">
        <f t="shared" si="21"/>
        <v>886</v>
      </c>
      <c r="X20" s="257">
        <f t="shared" si="22"/>
        <v>266</v>
      </c>
      <c r="Y20" s="257">
        <f t="shared" si="23"/>
        <v>930</v>
      </c>
      <c r="Z20" s="257">
        <f t="shared" si="24"/>
        <v>276</v>
      </c>
      <c r="AA20" s="257">
        <f t="shared" si="25"/>
        <v>966</v>
      </c>
      <c r="AB20" s="258">
        <f t="shared" si="26"/>
        <v>290</v>
      </c>
      <c r="AC20" s="259">
        <f t="shared" si="27"/>
        <v>1016</v>
      </c>
    </row>
    <row r="21" spans="1:29" s="46" customFormat="1" ht="11.15" customHeight="1">
      <c r="A21" s="42">
        <v>16</v>
      </c>
      <c r="B21" s="257">
        <f t="shared" si="0"/>
        <v>136</v>
      </c>
      <c r="C21" s="257">
        <f t="shared" si="1"/>
        <v>476</v>
      </c>
      <c r="D21" s="257">
        <f t="shared" si="2"/>
        <v>153</v>
      </c>
      <c r="E21" s="257">
        <f t="shared" si="3"/>
        <v>539</v>
      </c>
      <c r="F21" s="257">
        <f t="shared" si="4"/>
        <v>165</v>
      </c>
      <c r="G21" s="257">
        <f t="shared" si="5"/>
        <v>579</v>
      </c>
      <c r="H21" s="257">
        <f t="shared" si="6"/>
        <v>194</v>
      </c>
      <c r="I21" s="257">
        <f t="shared" si="7"/>
        <v>680</v>
      </c>
      <c r="J21" s="257">
        <f t="shared" si="8"/>
        <v>203</v>
      </c>
      <c r="K21" s="257">
        <f t="shared" si="9"/>
        <v>709</v>
      </c>
      <c r="L21" s="257">
        <f t="shared" si="10"/>
        <v>212</v>
      </c>
      <c r="M21" s="257">
        <f t="shared" si="11"/>
        <v>742</v>
      </c>
      <c r="N21" s="257">
        <f t="shared" si="12"/>
        <v>219</v>
      </c>
      <c r="O21" s="257">
        <f t="shared" si="13"/>
        <v>768</v>
      </c>
      <c r="P21" s="257">
        <f t="shared" si="14"/>
        <v>233</v>
      </c>
      <c r="Q21" s="257">
        <f t="shared" si="15"/>
        <v>818</v>
      </c>
      <c r="R21" s="257">
        <f t="shared" si="16"/>
        <v>245</v>
      </c>
      <c r="S21" s="257">
        <f t="shared" si="17"/>
        <v>859</v>
      </c>
      <c r="T21" s="257">
        <f t="shared" si="18"/>
        <v>257</v>
      </c>
      <c r="U21" s="257">
        <f t="shared" si="19"/>
        <v>902</v>
      </c>
      <c r="V21" s="257">
        <f t="shared" si="20"/>
        <v>269</v>
      </c>
      <c r="W21" s="257">
        <f t="shared" si="21"/>
        <v>944</v>
      </c>
      <c r="X21" s="257">
        <f t="shared" si="22"/>
        <v>284</v>
      </c>
      <c r="Y21" s="257">
        <f t="shared" si="23"/>
        <v>992</v>
      </c>
      <c r="Z21" s="257">
        <f t="shared" si="24"/>
        <v>295</v>
      </c>
      <c r="AA21" s="257">
        <f t="shared" si="25"/>
        <v>1031</v>
      </c>
      <c r="AB21" s="258">
        <f t="shared" si="26"/>
        <v>310</v>
      </c>
      <c r="AC21" s="259">
        <f t="shared" si="27"/>
        <v>1084</v>
      </c>
    </row>
    <row r="22" spans="1:29" s="46" customFormat="1" ht="11.15" customHeight="1">
      <c r="A22" s="42">
        <v>17</v>
      </c>
      <c r="B22" s="257">
        <f t="shared" si="0"/>
        <v>145</v>
      </c>
      <c r="C22" s="257">
        <f t="shared" si="1"/>
        <v>506</v>
      </c>
      <c r="D22" s="257">
        <f t="shared" si="2"/>
        <v>163</v>
      </c>
      <c r="E22" s="257">
        <f t="shared" si="3"/>
        <v>572</v>
      </c>
      <c r="F22" s="257">
        <f t="shared" si="4"/>
        <v>176</v>
      </c>
      <c r="G22" s="257">
        <f t="shared" si="5"/>
        <v>616</v>
      </c>
      <c r="H22" s="257">
        <f t="shared" si="6"/>
        <v>206</v>
      </c>
      <c r="I22" s="257">
        <f t="shared" si="7"/>
        <v>723</v>
      </c>
      <c r="J22" s="257">
        <f t="shared" si="8"/>
        <v>215</v>
      </c>
      <c r="K22" s="257">
        <f t="shared" si="9"/>
        <v>752</v>
      </c>
      <c r="L22" s="257">
        <f t="shared" si="10"/>
        <v>226</v>
      </c>
      <c r="M22" s="257">
        <f t="shared" si="11"/>
        <v>789</v>
      </c>
      <c r="N22" s="257">
        <f t="shared" si="12"/>
        <v>233</v>
      </c>
      <c r="O22" s="257">
        <f t="shared" si="13"/>
        <v>816</v>
      </c>
      <c r="P22" s="257">
        <f t="shared" si="14"/>
        <v>249</v>
      </c>
      <c r="Q22" s="257">
        <f t="shared" si="15"/>
        <v>869</v>
      </c>
      <c r="R22" s="257">
        <f t="shared" si="16"/>
        <v>261</v>
      </c>
      <c r="S22" s="257">
        <f t="shared" si="17"/>
        <v>912</v>
      </c>
      <c r="T22" s="257">
        <f t="shared" si="18"/>
        <v>274</v>
      </c>
      <c r="U22" s="257">
        <f t="shared" si="19"/>
        <v>958</v>
      </c>
      <c r="V22" s="257">
        <f t="shared" si="20"/>
        <v>287</v>
      </c>
      <c r="W22" s="257">
        <f t="shared" si="21"/>
        <v>1003</v>
      </c>
      <c r="X22" s="257">
        <f t="shared" si="22"/>
        <v>301</v>
      </c>
      <c r="Y22" s="257">
        <f t="shared" si="23"/>
        <v>1054</v>
      </c>
      <c r="Z22" s="257">
        <f t="shared" si="24"/>
        <v>313</v>
      </c>
      <c r="AA22" s="257">
        <f t="shared" si="25"/>
        <v>1095</v>
      </c>
      <c r="AB22" s="258">
        <f t="shared" si="26"/>
        <v>329</v>
      </c>
      <c r="AC22" s="259">
        <f t="shared" si="27"/>
        <v>1152</v>
      </c>
    </row>
    <row r="23" spans="1:29" s="46" customFormat="1" ht="11.15" customHeight="1">
      <c r="A23" s="42">
        <v>18</v>
      </c>
      <c r="B23" s="257">
        <f t="shared" si="0"/>
        <v>153</v>
      </c>
      <c r="C23" s="257">
        <f t="shared" si="1"/>
        <v>537</v>
      </c>
      <c r="D23" s="257">
        <f t="shared" si="2"/>
        <v>173</v>
      </c>
      <c r="E23" s="257">
        <f t="shared" si="3"/>
        <v>606</v>
      </c>
      <c r="F23" s="257">
        <f t="shared" si="4"/>
        <v>186</v>
      </c>
      <c r="G23" s="257">
        <f t="shared" si="5"/>
        <v>652</v>
      </c>
      <c r="H23" s="257">
        <f t="shared" si="6"/>
        <v>219</v>
      </c>
      <c r="I23" s="257">
        <f t="shared" si="7"/>
        <v>766</v>
      </c>
      <c r="J23" s="257">
        <f t="shared" si="8"/>
        <v>228</v>
      </c>
      <c r="K23" s="257">
        <f t="shared" si="9"/>
        <v>797</v>
      </c>
      <c r="L23" s="257">
        <f t="shared" si="10"/>
        <v>239</v>
      </c>
      <c r="M23" s="257">
        <f t="shared" si="11"/>
        <v>835</v>
      </c>
      <c r="N23" s="257">
        <f t="shared" si="12"/>
        <v>246</v>
      </c>
      <c r="O23" s="257">
        <f t="shared" si="13"/>
        <v>864</v>
      </c>
      <c r="P23" s="257">
        <f t="shared" si="14"/>
        <v>263</v>
      </c>
      <c r="Q23" s="257">
        <f t="shared" si="15"/>
        <v>920</v>
      </c>
      <c r="R23" s="257">
        <f t="shared" si="16"/>
        <v>276</v>
      </c>
      <c r="S23" s="257">
        <f t="shared" si="17"/>
        <v>966</v>
      </c>
      <c r="T23" s="257">
        <f t="shared" si="18"/>
        <v>290</v>
      </c>
      <c r="U23" s="257">
        <f t="shared" si="19"/>
        <v>1014</v>
      </c>
      <c r="V23" s="257">
        <f t="shared" si="20"/>
        <v>303</v>
      </c>
      <c r="W23" s="257">
        <f t="shared" si="21"/>
        <v>1062</v>
      </c>
      <c r="X23" s="257">
        <f t="shared" si="22"/>
        <v>319</v>
      </c>
      <c r="Y23" s="257">
        <f t="shared" si="23"/>
        <v>1116</v>
      </c>
      <c r="Z23" s="257">
        <f t="shared" si="24"/>
        <v>331</v>
      </c>
      <c r="AA23" s="257">
        <f t="shared" si="25"/>
        <v>1159</v>
      </c>
      <c r="AB23" s="258">
        <f t="shared" si="26"/>
        <v>348</v>
      </c>
      <c r="AC23" s="259">
        <f t="shared" si="27"/>
        <v>1220</v>
      </c>
    </row>
    <row r="24" spans="1:29" s="46" customFormat="1" ht="11.15" customHeight="1">
      <c r="A24" s="42">
        <v>19</v>
      </c>
      <c r="B24" s="257">
        <f t="shared" si="0"/>
        <v>162</v>
      </c>
      <c r="C24" s="257">
        <f t="shared" si="1"/>
        <v>566</v>
      </c>
      <c r="D24" s="257">
        <f t="shared" si="2"/>
        <v>183</v>
      </c>
      <c r="E24" s="257">
        <f t="shared" si="3"/>
        <v>640</v>
      </c>
      <c r="F24" s="257">
        <f t="shared" si="4"/>
        <v>197</v>
      </c>
      <c r="G24" s="257">
        <f t="shared" si="5"/>
        <v>688</v>
      </c>
      <c r="H24" s="257">
        <f t="shared" si="6"/>
        <v>231</v>
      </c>
      <c r="I24" s="257">
        <f t="shared" si="7"/>
        <v>807</v>
      </c>
      <c r="J24" s="257">
        <f t="shared" si="8"/>
        <v>240</v>
      </c>
      <c r="K24" s="257">
        <f t="shared" si="9"/>
        <v>841</v>
      </c>
      <c r="L24" s="257">
        <f t="shared" si="10"/>
        <v>252</v>
      </c>
      <c r="M24" s="257">
        <f t="shared" si="11"/>
        <v>881</v>
      </c>
      <c r="N24" s="257">
        <f t="shared" si="12"/>
        <v>261</v>
      </c>
      <c r="O24" s="257">
        <f t="shared" si="13"/>
        <v>911</v>
      </c>
      <c r="P24" s="257">
        <f t="shared" si="14"/>
        <v>277</v>
      </c>
      <c r="Q24" s="257">
        <f t="shared" si="15"/>
        <v>971</v>
      </c>
      <c r="R24" s="257">
        <f t="shared" si="16"/>
        <v>291</v>
      </c>
      <c r="S24" s="257">
        <f t="shared" si="17"/>
        <v>1020</v>
      </c>
      <c r="T24" s="257">
        <f t="shared" si="18"/>
        <v>306</v>
      </c>
      <c r="U24" s="257">
        <f t="shared" si="19"/>
        <v>1071</v>
      </c>
      <c r="V24" s="257">
        <f t="shared" si="20"/>
        <v>321</v>
      </c>
      <c r="W24" s="257">
        <f t="shared" si="21"/>
        <v>1122</v>
      </c>
      <c r="X24" s="257">
        <f t="shared" si="22"/>
        <v>336</v>
      </c>
      <c r="Y24" s="257">
        <f t="shared" si="23"/>
        <v>1177</v>
      </c>
      <c r="Z24" s="257">
        <f t="shared" si="24"/>
        <v>349</v>
      </c>
      <c r="AA24" s="257">
        <f t="shared" si="25"/>
        <v>1223</v>
      </c>
      <c r="AB24" s="258">
        <f t="shared" si="26"/>
        <v>368</v>
      </c>
      <c r="AC24" s="259">
        <f t="shared" si="27"/>
        <v>1287</v>
      </c>
    </row>
    <row r="25" spans="1:29" s="46" customFormat="1" ht="11.15" customHeight="1">
      <c r="A25" s="42">
        <v>20</v>
      </c>
      <c r="B25" s="257">
        <f t="shared" si="0"/>
        <v>170</v>
      </c>
      <c r="C25" s="257">
        <f t="shared" si="1"/>
        <v>596</v>
      </c>
      <c r="D25" s="257">
        <f t="shared" si="2"/>
        <v>193</v>
      </c>
      <c r="E25" s="257">
        <f t="shared" si="3"/>
        <v>673</v>
      </c>
      <c r="F25" s="257">
        <f t="shared" si="4"/>
        <v>207</v>
      </c>
      <c r="G25" s="257">
        <f t="shared" si="5"/>
        <v>725</v>
      </c>
      <c r="H25" s="257">
        <f t="shared" si="6"/>
        <v>243</v>
      </c>
      <c r="I25" s="257">
        <f t="shared" si="7"/>
        <v>850</v>
      </c>
      <c r="J25" s="257">
        <f t="shared" si="8"/>
        <v>253</v>
      </c>
      <c r="K25" s="257">
        <f t="shared" si="9"/>
        <v>886</v>
      </c>
      <c r="L25" s="257">
        <f t="shared" si="10"/>
        <v>265</v>
      </c>
      <c r="M25" s="257">
        <f t="shared" si="11"/>
        <v>928</v>
      </c>
      <c r="N25" s="257">
        <f t="shared" si="12"/>
        <v>274</v>
      </c>
      <c r="O25" s="257">
        <f t="shared" si="13"/>
        <v>959</v>
      </c>
      <c r="P25" s="257">
        <f t="shared" si="14"/>
        <v>292</v>
      </c>
      <c r="Q25" s="257">
        <f t="shared" si="15"/>
        <v>1022</v>
      </c>
      <c r="R25" s="257">
        <f t="shared" si="16"/>
        <v>307</v>
      </c>
      <c r="S25" s="257">
        <f t="shared" si="17"/>
        <v>1073</v>
      </c>
      <c r="T25" s="257">
        <f t="shared" si="18"/>
        <v>322</v>
      </c>
      <c r="U25" s="257">
        <f t="shared" si="19"/>
        <v>1127</v>
      </c>
      <c r="V25" s="257">
        <f t="shared" si="20"/>
        <v>337</v>
      </c>
      <c r="W25" s="257">
        <f t="shared" si="21"/>
        <v>1181</v>
      </c>
      <c r="X25" s="257">
        <f t="shared" si="22"/>
        <v>354</v>
      </c>
      <c r="Y25" s="257">
        <f t="shared" si="23"/>
        <v>1240</v>
      </c>
      <c r="Z25" s="257">
        <f t="shared" si="24"/>
        <v>368</v>
      </c>
      <c r="AA25" s="257">
        <f t="shared" si="25"/>
        <v>1288</v>
      </c>
      <c r="AB25" s="258">
        <f t="shared" si="26"/>
        <v>388</v>
      </c>
      <c r="AC25" s="259">
        <f t="shared" si="27"/>
        <v>1355</v>
      </c>
    </row>
    <row r="26" spans="1:29" s="46" customFormat="1" ht="11.15" customHeight="1">
      <c r="A26" s="42">
        <v>21</v>
      </c>
      <c r="B26" s="257">
        <f t="shared" si="0"/>
        <v>179</v>
      </c>
      <c r="C26" s="257">
        <f t="shared" si="1"/>
        <v>625</v>
      </c>
      <c r="D26" s="257">
        <f t="shared" si="2"/>
        <v>202</v>
      </c>
      <c r="E26" s="257">
        <f t="shared" si="3"/>
        <v>706</v>
      </c>
      <c r="F26" s="257">
        <f t="shared" si="4"/>
        <v>217</v>
      </c>
      <c r="G26" s="257">
        <f t="shared" si="5"/>
        <v>761</v>
      </c>
      <c r="H26" s="257">
        <f t="shared" si="6"/>
        <v>255</v>
      </c>
      <c r="I26" s="257">
        <f t="shared" si="7"/>
        <v>893</v>
      </c>
      <c r="J26" s="257">
        <f t="shared" si="8"/>
        <v>266</v>
      </c>
      <c r="K26" s="257">
        <f t="shared" si="9"/>
        <v>930</v>
      </c>
      <c r="L26" s="257">
        <f t="shared" si="10"/>
        <v>278</v>
      </c>
      <c r="M26" s="257">
        <f t="shared" si="11"/>
        <v>974</v>
      </c>
      <c r="N26" s="257">
        <f t="shared" si="12"/>
        <v>288</v>
      </c>
      <c r="O26" s="257">
        <f t="shared" si="13"/>
        <v>1008</v>
      </c>
      <c r="P26" s="257">
        <f t="shared" si="14"/>
        <v>307</v>
      </c>
      <c r="Q26" s="257">
        <f t="shared" si="15"/>
        <v>1073</v>
      </c>
      <c r="R26" s="257">
        <f t="shared" si="16"/>
        <v>322</v>
      </c>
      <c r="S26" s="257">
        <f t="shared" si="17"/>
        <v>1127</v>
      </c>
      <c r="T26" s="257">
        <f t="shared" si="18"/>
        <v>338</v>
      </c>
      <c r="U26" s="257">
        <f t="shared" si="19"/>
        <v>1184</v>
      </c>
      <c r="V26" s="257">
        <f t="shared" si="20"/>
        <v>354</v>
      </c>
      <c r="W26" s="257">
        <f t="shared" si="21"/>
        <v>1240</v>
      </c>
      <c r="X26" s="257">
        <f t="shared" si="22"/>
        <v>372</v>
      </c>
      <c r="Y26" s="257">
        <f t="shared" si="23"/>
        <v>1301</v>
      </c>
      <c r="Z26" s="257">
        <f t="shared" si="24"/>
        <v>387</v>
      </c>
      <c r="AA26" s="257">
        <f t="shared" si="25"/>
        <v>1353</v>
      </c>
      <c r="AB26" s="258">
        <f t="shared" si="26"/>
        <v>406</v>
      </c>
      <c r="AC26" s="259">
        <f t="shared" si="27"/>
        <v>1423</v>
      </c>
    </row>
    <row r="27" spans="1:29" s="46" customFormat="1" ht="11.15" customHeight="1">
      <c r="A27" s="42">
        <v>22</v>
      </c>
      <c r="B27" s="257">
        <f t="shared" si="0"/>
        <v>187</v>
      </c>
      <c r="C27" s="257">
        <f t="shared" si="1"/>
        <v>655</v>
      </c>
      <c r="D27" s="257">
        <f t="shared" si="2"/>
        <v>211</v>
      </c>
      <c r="E27" s="257">
        <f t="shared" si="3"/>
        <v>740</v>
      </c>
      <c r="F27" s="257">
        <f t="shared" si="4"/>
        <v>228</v>
      </c>
      <c r="G27" s="257">
        <f t="shared" si="5"/>
        <v>797</v>
      </c>
      <c r="H27" s="257">
        <f t="shared" si="6"/>
        <v>267</v>
      </c>
      <c r="I27" s="257">
        <f t="shared" si="7"/>
        <v>935</v>
      </c>
      <c r="J27" s="257">
        <f t="shared" si="8"/>
        <v>278</v>
      </c>
      <c r="K27" s="257">
        <f t="shared" si="9"/>
        <v>974</v>
      </c>
      <c r="L27" s="257">
        <f t="shared" si="10"/>
        <v>291</v>
      </c>
      <c r="M27" s="257">
        <f t="shared" si="11"/>
        <v>1020</v>
      </c>
      <c r="N27" s="257">
        <f t="shared" si="12"/>
        <v>301</v>
      </c>
      <c r="O27" s="257">
        <f t="shared" si="13"/>
        <v>1056</v>
      </c>
      <c r="P27" s="257">
        <f t="shared" si="14"/>
        <v>321</v>
      </c>
      <c r="Q27" s="257">
        <f t="shared" si="15"/>
        <v>1125</v>
      </c>
      <c r="R27" s="257">
        <f t="shared" si="16"/>
        <v>337</v>
      </c>
      <c r="S27" s="257">
        <f t="shared" si="17"/>
        <v>1181</v>
      </c>
      <c r="T27" s="257">
        <f t="shared" si="18"/>
        <v>355</v>
      </c>
      <c r="U27" s="257">
        <f t="shared" si="19"/>
        <v>1240</v>
      </c>
      <c r="V27" s="257">
        <f t="shared" si="20"/>
        <v>371</v>
      </c>
      <c r="W27" s="257">
        <f t="shared" si="21"/>
        <v>1299</v>
      </c>
      <c r="X27" s="257">
        <f t="shared" si="22"/>
        <v>390</v>
      </c>
      <c r="Y27" s="257">
        <f t="shared" si="23"/>
        <v>1364</v>
      </c>
      <c r="Z27" s="257">
        <f t="shared" si="24"/>
        <v>405</v>
      </c>
      <c r="AA27" s="257">
        <f t="shared" si="25"/>
        <v>1417</v>
      </c>
      <c r="AB27" s="258">
        <f t="shared" si="26"/>
        <v>426</v>
      </c>
      <c r="AC27" s="259">
        <f t="shared" si="27"/>
        <v>1491</v>
      </c>
    </row>
    <row r="28" spans="1:29" s="46" customFormat="1" ht="11.15" customHeight="1">
      <c r="A28" s="42">
        <v>23</v>
      </c>
      <c r="B28" s="257">
        <f t="shared" si="0"/>
        <v>196</v>
      </c>
      <c r="C28" s="257">
        <f t="shared" si="1"/>
        <v>685</v>
      </c>
      <c r="D28" s="257">
        <f t="shared" si="2"/>
        <v>221</v>
      </c>
      <c r="E28" s="257">
        <f t="shared" si="3"/>
        <v>774</v>
      </c>
      <c r="F28" s="257">
        <f t="shared" si="4"/>
        <v>238</v>
      </c>
      <c r="G28" s="257">
        <f t="shared" si="5"/>
        <v>833</v>
      </c>
      <c r="H28" s="257">
        <f t="shared" si="6"/>
        <v>279</v>
      </c>
      <c r="I28" s="257">
        <f t="shared" si="7"/>
        <v>978</v>
      </c>
      <c r="J28" s="257">
        <f t="shared" si="8"/>
        <v>291</v>
      </c>
      <c r="K28" s="257">
        <f t="shared" si="9"/>
        <v>1019</v>
      </c>
      <c r="L28" s="257">
        <f t="shared" si="10"/>
        <v>304</v>
      </c>
      <c r="M28" s="257">
        <f t="shared" si="11"/>
        <v>1067</v>
      </c>
      <c r="N28" s="257">
        <f t="shared" si="12"/>
        <v>315</v>
      </c>
      <c r="O28" s="257">
        <f t="shared" si="13"/>
        <v>1104</v>
      </c>
      <c r="P28" s="257">
        <f t="shared" si="14"/>
        <v>336</v>
      </c>
      <c r="Q28" s="257">
        <f t="shared" si="15"/>
        <v>1175</v>
      </c>
      <c r="R28" s="257">
        <f t="shared" si="16"/>
        <v>353</v>
      </c>
      <c r="S28" s="257">
        <f t="shared" si="17"/>
        <v>1234</v>
      </c>
      <c r="T28" s="257">
        <f t="shared" si="18"/>
        <v>370</v>
      </c>
      <c r="U28" s="257">
        <f t="shared" si="19"/>
        <v>1297</v>
      </c>
      <c r="V28" s="257">
        <f t="shared" si="20"/>
        <v>388</v>
      </c>
      <c r="W28" s="257">
        <f t="shared" si="21"/>
        <v>1358</v>
      </c>
      <c r="X28" s="257">
        <f t="shared" si="22"/>
        <v>407</v>
      </c>
      <c r="Y28" s="257">
        <f t="shared" si="23"/>
        <v>1426</v>
      </c>
      <c r="Z28" s="257">
        <f t="shared" si="24"/>
        <v>423</v>
      </c>
      <c r="AA28" s="257">
        <f t="shared" si="25"/>
        <v>1481</v>
      </c>
      <c r="AB28" s="258">
        <f t="shared" si="26"/>
        <v>446</v>
      </c>
      <c r="AC28" s="259">
        <f t="shared" si="27"/>
        <v>1559</v>
      </c>
    </row>
    <row r="29" spans="1:29" s="46" customFormat="1" ht="11.15" customHeight="1">
      <c r="A29" s="42">
        <v>24</v>
      </c>
      <c r="B29" s="257">
        <f t="shared" si="0"/>
        <v>204</v>
      </c>
      <c r="C29" s="257">
        <f t="shared" si="1"/>
        <v>715</v>
      </c>
      <c r="D29" s="257">
        <f t="shared" si="2"/>
        <v>231</v>
      </c>
      <c r="E29" s="257">
        <f t="shared" si="3"/>
        <v>807</v>
      </c>
      <c r="F29" s="257">
        <f t="shared" si="4"/>
        <v>249</v>
      </c>
      <c r="G29" s="257">
        <f t="shared" si="5"/>
        <v>870</v>
      </c>
      <c r="H29" s="257">
        <f t="shared" si="6"/>
        <v>291</v>
      </c>
      <c r="I29" s="257">
        <f t="shared" si="7"/>
        <v>1020</v>
      </c>
      <c r="J29" s="257">
        <f t="shared" si="8"/>
        <v>303</v>
      </c>
      <c r="K29" s="257">
        <f t="shared" si="9"/>
        <v>1062</v>
      </c>
      <c r="L29" s="257">
        <f t="shared" si="10"/>
        <v>318</v>
      </c>
      <c r="M29" s="257">
        <f t="shared" si="11"/>
        <v>1113</v>
      </c>
      <c r="N29" s="257">
        <f t="shared" si="12"/>
        <v>329</v>
      </c>
      <c r="O29" s="257">
        <f t="shared" si="13"/>
        <v>1151</v>
      </c>
      <c r="P29" s="257">
        <f t="shared" si="14"/>
        <v>350</v>
      </c>
      <c r="Q29" s="257">
        <f t="shared" si="15"/>
        <v>1227</v>
      </c>
      <c r="R29" s="257">
        <f t="shared" si="16"/>
        <v>368</v>
      </c>
      <c r="S29" s="257">
        <f t="shared" si="17"/>
        <v>1288</v>
      </c>
      <c r="T29" s="257">
        <f t="shared" si="18"/>
        <v>387</v>
      </c>
      <c r="U29" s="257">
        <f t="shared" si="19"/>
        <v>1353</v>
      </c>
      <c r="V29" s="257">
        <f t="shared" si="20"/>
        <v>405</v>
      </c>
      <c r="W29" s="257">
        <f t="shared" si="21"/>
        <v>1417</v>
      </c>
      <c r="X29" s="257">
        <f t="shared" si="22"/>
        <v>425</v>
      </c>
      <c r="Y29" s="257">
        <f t="shared" si="23"/>
        <v>1487</v>
      </c>
      <c r="Z29" s="257">
        <f t="shared" si="24"/>
        <v>441</v>
      </c>
      <c r="AA29" s="257">
        <f t="shared" si="25"/>
        <v>1545</v>
      </c>
      <c r="AB29" s="258">
        <f t="shared" si="26"/>
        <v>464</v>
      </c>
      <c r="AC29" s="259">
        <f t="shared" si="27"/>
        <v>1626</v>
      </c>
    </row>
    <row r="30" spans="1:29" s="46" customFormat="1" ht="11.15" customHeight="1">
      <c r="A30" s="42">
        <v>25</v>
      </c>
      <c r="B30" s="257">
        <f t="shared" si="0"/>
        <v>213</v>
      </c>
      <c r="C30" s="257">
        <f t="shared" si="1"/>
        <v>745</v>
      </c>
      <c r="D30" s="257">
        <f t="shared" si="2"/>
        <v>240</v>
      </c>
      <c r="E30" s="257">
        <f t="shared" si="3"/>
        <v>841</v>
      </c>
      <c r="F30" s="257">
        <f t="shared" si="4"/>
        <v>259</v>
      </c>
      <c r="G30" s="257">
        <f t="shared" si="5"/>
        <v>906</v>
      </c>
      <c r="H30" s="257">
        <f t="shared" si="6"/>
        <v>303</v>
      </c>
      <c r="I30" s="257">
        <f t="shared" si="7"/>
        <v>1062</v>
      </c>
      <c r="J30" s="257">
        <f t="shared" si="8"/>
        <v>317</v>
      </c>
      <c r="K30" s="257">
        <f t="shared" si="9"/>
        <v>1107</v>
      </c>
      <c r="L30" s="257">
        <f t="shared" si="10"/>
        <v>331</v>
      </c>
      <c r="M30" s="257">
        <f t="shared" si="11"/>
        <v>1159</v>
      </c>
      <c r="N30" s="257">
        <f t="shared" si="12"/>
        <v>343</v>
      </c>
      <c r="O30" s="257">
        <f t="shared" si="13"/>
        <v>1199</v>
      </c>
      <c r="P30" s="257">
        <f t="shared" si="14"/>
        <v>365</v>
      </c>
      <c r="Q30" s="257">
        <f t="shared" si="15"/>
        <v>1278</v>
      </c>
      <c r="R30" s="257">
        <f t="shared" si="16"/>
        <v>383</v>
      </c>
      <c r="S30" s="257">
        <f t="shared" si="17"/>
        <v>1342</v>
      </c>
      <c r="T30" s="257">
        <f t="shared" si="18"/>
        <v>403</v>
      </c>
      <c r="U30" s="257">
        <f t="shared" si="19"/>
        <v>1410</v>
      </c>
      <c r="V30" s="257">
        <f t="shared" si="20"/>
        <v>422</v>
      </c>
      <c r="W30" s="257">
        <f t="shared" si="21"/>
        <v>1476</v>
      </c>
      <c r="X30" s="257">
        <f t="shared" si="22"/>
        <v>443</v>
      </c>
      <c r="Y30" s="257">
        <f t="shared" si="23"/>
        <v>1550</v>
      </c>
      <c r="Z30" s="257">
        <f t="shared" si="24"/>
        <v>460</v>
      </c>
      <c r="AA30" s="257">
        <f t="shared" si="25"/>
        <v>1610</v>
      </c>
      <c r="AB30" s="258">
        <f t="shared" si="26"/>
        <v>484</v>
      </c>
      <c r="AC30" s="259">
        <f t="shared" si="27"/>
        <v>1694</v>
      </c>
    </row>
    <row r="31" spans="1:29" s="46" customFormat="1" ht="11.15" customHeight="1">
      <c r="A31" s="42">
        <v>26</v>
      </c>
      <c r="B31" s="257">
        <f t="shared" si="0"/>
        <v>221</v>
      </c>
      <c r="C31" s="257">
        <f t="shared" si="1"/>
        <v>774</v>
      </c>
      <c r="D31" s="257">
        <f t="shared" si="2"/>
        <v>250</v>
      </c>
      <c r="E31" s="257">
        <f t="shared" si="3"/>
        <v>875</v>
      </c>
      <c r="F31" s="257">
        <f t="shared" si="4"/>
        <v>269</v>
      </c>
      <c r="G31" s="257">
        <f t="shared" si="5"/>
        <v>942</v>
      </c>
      <c r="H31" s="257">
        <f t="shared" si="6"/>
        <v>315</v>
      </c>
      <c r="I31" s="257">
        <f t="shared" si="7"/>
        <v>1105</v>
      </c>
      <c r="J31" s="257">
        <f t="shared" si="8"/>
        <v>329</v>
      </c>
      <c r="K31" s="257">
        <f t="shared" si="9"/>
        <v>1151</v>
      </c>
      <c r="L31" s="257">
        <f t="shared" si="10"/>
        <v>344</v>
      </c>
      <c r="M31" s="257">
        <f t="shared" si="11"/>
        <v>1206</v>
      </c>
      <c r="N31" s="257">
        <f t="shared" si="12"/>
        <v>356</v>
      </c>
      <c r="O31" s="257">
        <f t="shared" si="13"/>
        <v>1247</v>
      </c>
      <c r="P31" s="257">
        <f t="shared" si="14"/>
        <v>380</v>
      </c>
      <c r="Q31" s="257">
        <f t="shared" si="15"/>
        <v>1329</v>
      </c>
      <c r="R31" s="257">
        <f t="shared" si="16"/>
        <v>399</v>
      </c>
      <c r="S31" s="257">
        <f t="shared" si="17"/>
        <v>1396</v>
      </c>
      <c r="T31" s="257">
        <f t="shared" si="18"/>
        <v>418</v>
      </c>
      <c r="U31" s="257">
        <f t="shared" si="19"/>
        <v>1465</v>
      </c>
      <c r="V31" s="257">
        <f t="shared" si="20"/>
        <v>438</v>
      </c>
      <c r="W31" s="257">
        <f t="shared" si="21"/>
        <v>1534</v>
      </c>
      <c r="X31" s="257">
        <f t="shared" si="22"/>
        <v>460</v>
      </c>
      <c r="Y31" s="257">
        <f t="shared" si="23"/>
        <v>1611</v>
      </c>
      <c r="Z31" s="257">
        <f t="shared" si="24"/>
        <v>479</v>
      </c>
      <c r="AA31" s="257">
        <f t="shared" si="25"/>
        <v>1675</v>
      </c>
      <c r="AB31" s="258">
        <f t="shared" si="26"/>
        <v>504</v>
      </c>
      <c r="AC31" s="259">
        <f t="shared" si="27"/>
        <v>1761</v>
      </c>
    </row>
    <row r="32" spans="1:29" s="46" customFormat="1" ht="11.15" customHeight="1">
      <c r="A32" s="42">
        <v>27</v>
      </c>
      <c r="B32" s="257">
        <f t="shared" si="0"/>
        <v>230</v>
      </c>
      <c r="C32" s="257">
        <f t="shared" si="1"/>
        <v>804</v>
      </c>
      <c r="D32" s="257">
        <f t="shared" si="2"/>
        <v>260</v>
      </c>
      <c r="E32" s="257">
        <f t="shared" si="3"/>
        <v>909</v>
      </c>
      <c r="F32" s="257">
        <f t="shared" si="4"/>
        <v>279</v>
      </c>
      <c r="G32" s="257">
        <f t="shared" si="5"/>
        <v>978</v>
      </c>
      <c r="H32" s="257">
        <f t="shared" si="6"/>
        <v>328</v>
      </c>
      <c r="I32" s="257">
        <f t="shared" si="7"/>
        <v>1148</v>
      </c>
      <c r="J32" s="257">
        <f t="shared" si="8"/>
        <v>342</v>
      </c>
      <c r="K32" s="257">
        <f t="shared" si="9"/>
        <v>1195</v>
      </c>
      <c r="L32" s="257">
        <f t="shared" si="10"/>
        <v>358</v>
      </c>
      <c r="M32" s="257">
        <f t="shared" si="11"/>
        <v>1252</v>
      </c>
      <c r="N32" s="257">
        <f t="shared" si="12"/>
        <v>370</v>
      </c>
      <c r="O32" s="257">
        <f t="shared" si="13"/>
        <v>1296</v>
      </c>
      <c r="P32" s="257">
        <f t="shared" si="14"/>
        <v>394</v>
      </c>
      <c r="Q32" s="257">
        <f t="shared" si="15"/>
        <v>1380</v>
      </c>
      <c r="R32" s="257">
        <f t="shared" si="16"/>
        <v>414</v>
      </c>
      <c r="S32" s="257">
        <f t="shared" si="17"/>
        <v>1450</v>
      </c>
      <c r="T32" s="257">
        <f t="shared" si="18"/>
        <v>435</v>
      </c>
      <c r="U32" s="257">
        <f t="shared" si="19"/>
        <v>1522</v>
      </c>
      <c r="V32" s="257">
        <f t="shared" si="20"/>
        <v>456</v>
      </c>
      <c r="W32" s="257">
        <f t="shared" si="21"/>
        <v>1594</v>
      </c>
      <c r="X32" s="257">
        <f t="shared" si="22"/>
        <v>479</v>
      </c>
      <c r="Y32" s="257">
        <f t="shared" si="23"/>
        <v>1674</v>
      </c>
      <c r="Z32" s="257">
        <f t="shared" si="24"/>
        <v>497</v>
      </c>
      <c r="AA32" s="257">
        <f t="shared" si="25"/>
        <v>1739</v>
      </c>
      <c r="AB32" s="258">
        <f t="shared" si="26"/>
        <v>522</v>
      </c>
      <c r="AC32" s="259">
        <f t="shared" si="27"/>
        <v>1829</v>
      </c>
    </row>
    <row r="33" spans="1:29" s="46" customFormat="1" ht="11.15" customHeight="1">
      <c r="A33" s="42">
        <v>28</v>
      </c>
      <c r="B33" s="257">
        <f t="shared" si="0"/>
        <v>239</v>
      </c>
      <c r="C33" s="257">
        <f t="shared" si="1"/>
        <v>834</v>
      </c>
      <c r="D33" s="257">
        <f t="shared" si="2"/>
        <v>269</v>
      </c>
      <c r="E33" s="257">
        <f t="shared" si="3"/>
        <v>942</v>
      </c>
      <c r="F33" s="257">
        <f t="shared" si="4"/>
        <v>290</v>
      </c>
      <c r="G33" s="257">
        <f t="shared" si="5"/>
        <v>1014</v>
      </c>
      <c r="H33" s="257">
        <f t="shared" si="6"/>
        <v>340</v>
      </c>
      <c r="I33" s="257">
        <f t="shared" si="7"/>
        <v>1190</v>
      </c>
      <c r="J33" s="257">
        <f t="shared" si="8"/>
        <v>354</v>
      </c>
      <c r="K33" s="257">
        <f t="shared" si="9"/>
        <v>1240</v>
      </c>
      <c r="L33" s="257">
        <f t="shared" si="10"/>
        <v>371</v>
      </c>
      <c r="M33" s="257">
        <f t="shared" si="11"/>
        <v>1298</v>
      </c>
      <c r="N33" s="257">
        <f t="shared" si="12"/>
        <v>383</v>
      </c>
      <c r="O33" s="257">
        <f t="shared" si="13"/>
        <v>1344</v>
      </c>
      <c r="P33" s="257">
        <f t="shared" si="14"/>
        <v>409</v>
      </c>
      <c r="Q33" s="257">
        <f t="shared" si="15"/>
        <v>1431</v>
      </c>
      <c r="R33" s="257">
        <f t="shared" si="16"/>
        <v>429</v>
      </c>
      <c r="S33" s="257">
        <f t="shared" si="17"/>
        <v>1504</v>
      </c>
      <c r="T33" s="257">
        <f t="shared" si="18"/>
        <v>451</v>
      </c>
      <c r="U33" s="257">
        <f t="shared" si="19"/>
        <v>1578</v>
      </c>
      <c r="V33" s="257">
        <f t="shared" si="20"/>
        <v>472</v>
      </c>
      <c r="W33" s="257">
        <f t="shared" si="21"/>
        <v>1653</v>
      </c>
      <c r="X33" s="257">
        <f t="shared" si="22"/>
        <v>496</v>
      </c>
      <c r="Y33" s="257">
        <f t="shared" si="23"/>
        <v>1736</v>
      </c>
      <c r="Z33" s="257">
        <f t="shared" si="24"/>
        <v>515</v>
      </c>
      <c r="AA33" s="257">
        <f t="shared" si="25"/>
        <v>1803</v>
      </c>
      <c r="AB33" s="258">
        <f t="shared" si="26"/>
        <v>542</v>
      </c>
      <c r="AC33" s="259">
        <f t="shared" si="27"/>
        <v>1897</v>
      </c>
    </row>
    <row r="34" spans="1:29" s="46" customFormat="1" ht="11.15" customHeight="1">
      <c r="A34" s="42">
        <v>29</v>
      </c>
      <c r="B34" s="257">
        <f t="shared" si="0"/>
        <v>246</v>
      </c>
      <c r="C34" s="257">
        <f t="shared" si="1"/>
        <v>864</v>
      </c>
      <c r="D34" s="257">
        <f t="shared" si="2"/>
        <v>279</v>
      </c>
      <c r="E34" s="257">
        <f t="shared" si="3"/>
        <v>976</v>
      </c>
      <c r="F34" s="257">
        <f t="shared" si="4"/>
        <v>300</v>
      </c>
      <c r="G34" s="257">
        <f t="shared" si="5"/>
        <v>1050</v>
      </c>
      <c r="H34" s="257">
        <f t="shared" si="6"/>
        <v>353</v>
      </c>
      <c r="I34" s="257">
        <f t="shared" si="7"/>
        <v>1232</v>
      </c>
      <c r="J34" s="257">
        <f t="shared" si="8"/>
        <v>367</v>
      </c>
      <c r="K34" s="257">
        <f t="shared" si="9"/>
        <v>1284</v>
      </c>
      <c r="L34" s="257">
        <f t="shared" si="10"/>
        <v>384</v>
      </c>
      <c r="M34" s="257">
        <f t="shared" si="11"/>
        <v>1345</v>
      </c>
      <c r="N34" s="257">
        <f t="shared" si="12"/>
        <v>398</v>
      </c>
      <c r="O34" s="257">
        <f t="shared" si="13"/>
        <v>1391</v>
      </c>
      <c r="P34" s="257">
        <f t="shared" si="14"/>
        <v>424</v>
      </c>
      <c r="Q34" s="257">
        <f t="shared" si="15"/>
        <v>1482</v>
      </c>
      <c r="R34" s="257">
        <f t="shared" si="16"/>
        <v>445</v>
      </c>
      <c r="S34" s="257">
        <f t="shared" si="17"/>
        <v>1557</v>
      </c>
      <c r="T34" s="257">
        <f t="shared" si="18"/>
        <v>467</v>
      </c>
      <c r="U34" s="257">
        <f t="shared" si="19"/>
        <v>1635</v>
      </c>
      <c r="V34" s="257">
        <f t="shared" si="20"/>
        <v>490</v>
      </c>
      <c r="W34" s="257">
        <f t="shared" si="21"/>
        <v>1712</v>
      </c>
      <c r="X34" s="257">
        <f t="shared" si="22"/>
        <v>514</v>
      </c>
      <c r="Y34" s="257">
        <f t="shared" si="23"/>
        <v>1797</v>
      </c>
      <c r="Z34" s="257">
        <f t="shared" si="24"/>
        <v>533</v>
      </c>
      <c r="AA34" s="257">
        <f t="shared" si="25"/>
        <v>1867</v>
      </c>
      <c r="AB34" s="258">
        <f t="shared" si="26"/>
        <v>562</v>
      </c>
      <c r="AC34" s="259">
        <f t="shared" si="27"/>
        <v>1965</v>
      </c>
    </row>
    <row r="35" spans="1:29" s="46" customFormat="1" ht="11.15" customHeight="1" thickBot="1">
      <c r="A35" s="47">
        <v>30</v>
      </c>
      <c r="B35" s="257">
        <f t="shared" si="0"/>
        <v>255</v>
      </c>
      <c r="C35" s="257">
        <f t="shared" si="1"/>
        <v>894</v>
      </c>
      <c r="D35" s="257">
        <f t="shared" si="2"/>
        <v>288</v>
      </c>
      <c r="E35" s="257">
        <f t="shared" si="3"/>
        <v>1010</v>
      </c>
      <c r="F35" s="257">
        <f t="shared" si="4"/>
        <v>311</v>
      </c>
      <c r="G35" s="257">
        <f t="shared" si="5"/>
        <v>1087</v>
      </c>
      <c r="H35" s="257">
        <f t="shared" si="6"/>
        <v>365</v>
      </c>
      <c r="I35" s="257">
        <f t="shared" si="7"/>
        <v>1275</v>
      </c>
      <c r="J35" s="257">
        <f t="shared" si="8"/>
        <v>380</v>
      </c>
      <c r="K35" s="257">
        <f t="shared" si="9"/>
        <v>1329</v>
      </c>
      <c r="L35" s="257">
        <f t="shared" si="10"/>
        <v>398</v>
      </c>
      <c r="M35" s="257">
        <f t="shared" si="11"/>
        <v>1391</v>
      </c>
      <c r="N35" s="257">
        <f t="shared" si="12"/>
        <v>411</v>
      </c>
      <c r="O35" s="257">
        <f t="shared" si="13"/>
        <v>1439</v>
      </c>
      <c r="P35" s="257">
        <f t="shared" si="14"/>
        <v>438</v>
      </c>
      <c r="Q35" s="257">
        <f t="shared" si="15"/>
        <v>1533</v>
      </c>
      <c r="R35" s="257">
        <f t="shared" si="16"/>
        <v>460</v>
      </c>
      <c r="S35" s="257">
        <f t="shared" si="17"/>
        <v>1611</v>
      </c>
      <c r="T35" s="257">
        <f t="shared" si="18"/>
        <v>483</v>
      </c>
      <c r="U35" s="257">
        <f t="shared" si="19"/>
        <v>1691</v>
      </c>
      <c r="V35" s="257">
        <f t="shared" si="20"/>
        <v>506</v>
      </c>
      <c r="W35" s="257">
        <f t="shared" si="21"/>
        <v>1771</v>
      </c>
      <c r="X35" s="257">
        <f t="shared" si="22"/>
        <v>531</v>
      </c>
      <c r="Y35" s="257">
        <f t="shared" si="23"/>
        <v>1860</v>
      </c>
      <c r="Z35" s="260">
        <f t="shared" si="24"/>
        <v>552</v>
      </c>
      <c r="AA35" s="260">
        <f t="shared" si="25"/>
        <v>1932</v>
      </c>
      <c r="AB35" s="260">
        <f t="shared" si="26"/>
        <v>581</v>
      </c>
      <c r="AC35" s="261">
        <f t="shared" si="27"/>
        <v>2033</v>
      </c>
    </row>
    <row r="36" spans="1:29" ht="3" customHeight="1" thickBot="1">
      <c r="A36" s="436"/>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8"/>
      <c r="AB36" s="262"/>
      <c r="AC36" s="262"/>
    </row>
    <row r="37" spans="1:29" ht="12" customHeight="1">
      <c r="A37" s="439"/>
      <c r="B37" s="434" t="s">
        <v>535</v>
      </c>
      <c r="C37" s="435"/>
      <c r="D37" s="434" t="s">
        <v>536</v>
      </c>
      <c r="E37" s="435"/>
      <c r="F37" s="434" t="s">
        <v>537</v>
      </c>
      <c r="G37" s="435"/>
      <c r="H37" s="434" t="s">
        <v>538</v>
      </c>
      <c r="I37" s="435"/>
      <c r="J37" s="434" t="s">
        <v>539</v>
      </c>
      <c r="K37" s="435"/>
      <c r="L37" s="434" t="s">
        <v>540</v>
      </c>
      <c r="M37" s="435"/>
      <c r="N37" s="434" t="s">
        <v>541</v>
      </c>
      <c r="O37" s="435"/>
      <c r="P37" s="434" t="s">
        <v>542</v>
      </c>
      <c r="Q37" s="435"/>
      <c r="R37" s="434" t="s">
        <v>543</v>
      </c>
      <c r="S37" s="435"/>
      <c r="T37" s="434" t="s">
        <v>544</v>
      </c>
      <c r="U37" s="435"/>
      <c r="V37" s="434" t="s">
        <v>545</v>
      </c>
      <c r="W37" s="435"/>
      <c r="X37" s="434" t="s">
        <v>546</v>
      </c>
      <c r="Y37" s="435"/>
      <c r="Z37" s="434" t="s">
        <v>547</v>
      </c>
      <c r="AA37" s="435"/>
      <c r="AB37" s="427"/>
      <c r="AC37" s="428"/>
    </row>
    <row r="38" spans="1:29" ht="12" customHeight="1">
      <c r="A38" s="440"/>
      <c r="B38" s="429">
        <v>26400</v>
      </c>
      <c r="C38" s="429"/>
      <c r="D38" s="430">
        <v>27600</v>
      </c>
      <c r="E38" s="431"/>
      <c r="F38" s="430">
        <v>28800</v>
      </c>
      <c r="G38" s="431"/>
      <c r="H38" s="430">
        <v>30300</v>
      </c>
      <c r="I38" s="431"/>
      <c r="J38" s="430">
        <v>31800</v>
      </c>
      <c r="K38" s="431"/>
      <c r="L38" s="430">
        <v>33300</v>
      </c>
      <c r="M38" s="431"/>
      <c r="N38" s="430">
        <v>34800</v>
      </c>
      <c r="O38" s="431"/>
      <c r="P38" s="430">
        <v>36300</v>
      </c>
      <c r="Q38" s="431"/>
      <c r="R38" s="430">
        <v>38200</v>
      </c>
      <c r="S38" s="431"/>
      <c r="T38" s="430">
        <v>40100</v>
      </c>
      <c r="U38" s="431"/>
      <c r="V38" s="430">
        <v>42000</v>
      </c>
      <c r="W38" s="431"/>
      <c r="X38" s="430">
        <v>43900</v>
      </c>
      <c r="Y38" s="431"/>
      <c r="Z38" s="430">
        <v>45800</v>
      </c>
      <c r="AA38" s="431"/>
      <c r="AB38" s="442"/>
      <c r="AC38" s="432"/>
    </row>
    <row r="39" spans="1:29" ht="12" customHeight="1">
      <c r="A39" s="441"/>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257">
        <f t="shared" ref="B40:B69" si="28">ROUND($B$38*$A40/30*$AF$1*20/100,0)+ROUND($B$38*$A40/30*$AF$2*20/100,0)</f>
        <v>20</v>
      </c>
      <c r="C40" s="257">
        <f t="shared" ref="C40:C69" si="29">ROUND($B$38*$A40/30*$AF$1*70/100,0)+ROUND($B$38*$A40/30*$AF$2*70/100,0)</f>
        <v>71</v>
      </c>
      <c r="D40" s="257">
        <f t="shared" ref="D40:D69" si="30">ROUND($D$38*$A40/30*$AF$1*20/100,0)+ROUND($D$38*$A40/30*$AF$2*20/100,0)</f>
        <v>21</v>
      </c>
      <c r="E40" s="257">
        <f t="shared" ref="E40:E69" si="31">ROUND($D$38*$A40/30*$AF$1*70/100,0)+ROUND($D$38*$A40/30*$AF$2*70/100,0)</f>
        <v>74</v>
      </c>
      <c r="F40" s="257">
        <f t="shared" ref="F40:F69" si="32">ROUND($F$38*$A40/30*$AF$1*20/100,0)+ROUND($F$38*$A40/30*$AF$2*20/100,0)</f>
        <v>22</v>
      </c>
      <c r="G40" s="257">
        <f t="shared" ref="G40:G69" si="33">ROUND($F$38*$A40/30*$AF$1*70/100,0)+ROUND($F$38*$A40/30*$AF$2*70/100,0)</f>
        <v>78</v>
      </c>
      <c r="H40" s="257">
        <f t="shared" ref="H40:H69" si="34">ROUND($H$38*$A40/30*$AF$1*20/100,0)+ROUND($H$38*$A40/30*$AF$2*20/100,0)</f>
        <v>23</v>
      </c>
      <c r="I40" s="257">
        <f t="shared" ref="I40:I69" si="35">ROUND($H$38*$A40/30*$AF$1*70/100,0)+ROUND($H$38*$A40/30*$AF$2*70/100,0)</f>
        <v>81</v>
      </c>
      <c r="J40" s="257">
        <f t="shared" ref="J40:J69" si="36">ROUND($J$38*$A40/30*$AF$1*20/100,0)+ROUND($J$38*$A40/30*$AF$2*20/100,0)</f>
        <v>24</v>
      </c>
      <c r="K40" s="257">
        <f t="shared" ref="K40:K69" si="37">ROUND($J$38*$A40/30*$AF$1*70/100,0)+ROUND($J$38*$A40/30*$AF$2*70/100,0)</f>
        <v>85</v>
      </c>
      <c r="L40" s="257">
        <f t="shared" ref="L40:L69" si="38">ROUND($L$38*$A40/30*$AF$1*20/100,0)+ROUND($L$38*$A40/30*$AF$2*20/100,0)</f>
        <v>25</v>
      </c>
      <c r="M40" s="257">
        <f t="shared" ref="M40:M69" si="39">ROUND($L$38*$A40/30*$AF$1*70/100,0)+ROUND($L$38*$A40/30*$AF$2*70/100,0)</f>
        <v>90</v>
      </c>
      <c r="N40" s="257">
        <f t="shared" ref="N40:N69" si="40">ROUND($N$38*$A40/30*$AF$1*20/100,0)+ROUND($N$38*$A40/30*$AF$2*20/100,0)</f>
        <v>26</v>
      </c>
      <c r="O40" s="257">
        <f t="shared" ref="O40:O69" si="41">ROUND($N$38*$A40/30*$AF$1*70/100,0)+ROUND($N$38*$A40/30*$AF$2*70/100,0)</f>
        <v>93</v>
      </c>
      <c r="P40" s="257">
        <f t="shared" ref="P40:P69" si="42">ROUND($P$38*$A40/30*$AF$1*20/100,0)+ROUND($P$38*$A40/30*$AF$2*20/100,0)</f>
        <v>27</v>
      </c>
      <c r="Q40" s="257">
        <f t="shared" ref="Q40:Q69" si="43">ROUND($P$38*$A40/30*$AF$1*70/100,0)+ROUND($P$38*$A40/30*$AF$2*70/100,0)</f>
        <v>97</v>
      </c>
      <c r="R40" s="257">
        <f t="shared" ref="R40:R69" si="44">ROUND($R$38*$A40/30*$AF$1*20/100,0)+ROUND($R$38*$A40/30*$AF$2*20/100,0)</f>
        <v>30</v>
      </c>
      <c r="S40" s="257">
        <f t="shared" ref="S40:S69" si="45">ROUND($R$38*$A40/30*$AF$1*70/100,0)+ROUND($R$38*$A40/30*$AF$2*70/100,0)</f>
        <v>103</v>
      </c>
      <c r="T40" s="257">
        <f t="shared" ref="T40:T69" si="46">ROUND($T$38*$A40/30*$AF$1*20/100,0)+ROUND($T$38*$A40/30*$AF$2*20/100,0)</f>
        <v>31</v>
      </c>
      <c r="U40" s="257">
        <f t="shared" ref="U40:U69" si="47">ROUND($T$38*$A40/30*$AF$1*70/100,0)+ROUND($T$38*$A40/30*$AF$2*70/100,0)</f>
        <v>107</v>
      </c>
      <c r="V40" s="257">
        <f t="shared" ref="V40:V69" si="48">ROUND($V$38*$A40/30*$AF$1*20/100,0)+ROUND($V$38*$A40/30*$AF$2*20/100,0)</f>
        <v>32</v>
      </c>
      <c r="W40" s="257">
        <f t="shared" ref="W40:W69" si="49">ROUND($V$38*$A40/30*$AF$1*70/100,0)+ROUND($V$38*$A40/30*$AF$2*70/100,0)</f>
        <v>113</v>
      </c>
      <c r="X40" s="257">
        <f t="shared" ref="X40:X69" si="50">ROUND($X$38*$A40/30*$AF$1*20/100,0)+ROUND($X$38*$A40/30*$AF$2*20/100,0)</f>
        <v>34</v>
      </c>
      <c r="Y40" s="257">
        <f t="shared" ref="Y40:Y69" si="51">ROUND($X$38*$A40/30*$AF$1*70/100,0)+ROUND($X$38*$A40/30*$AF$2*70/100,0)</f>
        <v>118</v>
      </c>
      <c r="Z40" s="257">
        <f t="shared" ref="Z40:Z69" si="52">ROUND($Z$38*$A40/30*$AF$1*20/100,0)+ROUND($Z$38*$A40/30*$AF$2*20/100,0)</f>
        <v>35</v>
      </c>
      <c r="AA40" s="257">
        <f t="shared" ref="AA40:AA69" si="53">ROUND($Z$38*$A40/30*$AF$1*70/100,0)+ROUND($Z$38*$A40/30*$AF$2*70/100,0)</f>
        <v>123</v>
      </c>
      <c r="AB40" s="257"/>
      <c r="AC40" s="259"/>
    </row>
    <row r="41" spans="1:29" s="46" customFormat="1" ht="11.15" customHeight="1">
      <c r="A41" s="42">
        <v>2</v>
      </c>
      <c r="B41" s="257">
        <f t="shared" si="28"/>
        <v>41</v>
      </c>
      <c r="C41" s="257">
        <f t="shared" si="29"/>
        <v>141</v>
      </c>
      <c r="D41" s="257">
        <f t="shared" si="30"/>
        <v>43</v>
      </c>
      <c r="E41" s="257">
        <f t="shared" si="31"/>
        <v>148</v>
      </c>
      <c r="F41" s="257">
        <f t="shared" si="32"/>
        <v>44</v>
      </c>
      <c r="G41" s="257">
        <f t="shared" si="33"/>
        <v>154</v>
      </c>
      <c r="H41" s="257">
        <f t="shared" si="34"/>
        <v>46</v>
      </c>
      <c r="I41" s="257">
        <f t="shared" si="35"/>
        <v>162</v>
      </c>
      <c r="J41" s="257">
        <f t="shared" si="36"/>
        <v>49</v>
      </c>
      <c r="K41" s="257">
        <f t="shared" si="37"/>
        <v>171</v>
      </c>
      <c r="L41" s="257">
        <f t="shared" si="38"/>
        <v>51</v>
      </c>
      <c r="M41" s="257">
        <f t="shared" si="39"/>
        <v>179</v>
      </c>
      <c r="N41" s="257">
        <f t="shared" si="40"/>
        <v>54</v>
      </c>
      <c r="O41" s="257">
        <f t="shared" si="41"/>
        <v>187</v>
      </c>
      <c r="P41" s="257">
        <f t="shared" si="42"/>
        <v>56</v>
      </c>
      <c r="Q41" s="257">
        <f t="shared" si="43"/>
        <v>195</v>
      </c>
      <c r="R41" s="257">
        <f t="shared" si="44"/>
        <v>58</v>
      </c>
      <c r="S41" s="257">
        <f t="shared" si="45"/>
        <v>205</v>
      </c>
      <c r="T41" s="257">
        <f t="shared" si="46"/>
        <v>61</v>
      </c>
      <c r="U41" s="257">
        <f t="shared" si="47"/>
        <v>215</v>
      </c>
      <c r="V41" s="257">
        <f t="shared" si="48"/>
        <v>65</v>
      </c>
      <c r="W41" s="257">
        <f t="shared" si="49"/>
        <v>226</v>
      </c>
      <c r="X41" s="257">
        <f t="shared" si="50"/>
        <v>67</v>
      </c>
      <c r="Y41" s="257">
        <f t="shared" si="51"/>
        <v>235</v>
      </c>
      <c r="Z41" s="257">
        <f t="shared" si="52"/>
        <v>70</v>
      </c>
      <c r="AA41" s="257">
        <f t="shared" si="53"/>
        <v>245</v>
      </c>
      <c r="AB41" s="257"/>
      <c r="AC41" s="259"/>
    </row>
    <row r="42" spans="1:29" s="46" customFormat="1" ht="11.15" customHeight="1">
      <c r="A42" s="42">
        <v>3</v>
      </c>
      <c r="B42" s="257">
        <f t="shared" si="28"/>
        <v>60</v>
      </c>
      <c r="C42" s="257">
        <f t="shared" si="29"/>
        <v>212</v>
      </c>
      <c r="D42" s="257">
        <f t="shared" si="30"/>
        <v>64</v>
      </c>
      <c r="E42" s="257">
        <f t="shared" si="31"/>
        <v>222</v>
      </c>
      <c r="F42" s="257">
        <f t="shared" si="32"/>
        <v>66</v>
      </c>
      <c r="G42" s="257">
        <f t="shared" si="33"/>
        <v>232</v>
      </c>
      <c r="H42" s="257">
        <f t="shared" si="34"/>
        <v>70</v>
      </c>
      <c r="I42" s="257">
        <f t="shared" si="35"/>
        <v>244</v>
      </c>
      <c r="J42" s="257">
        <f t="shared" si="36"/>
        <v>73</v>
      </c>
      <c r="K42" s="257">
        <f t="shared" si="37"/>
        <v>256</v>
      </c>
      <c r="L42" s="257">
        <f t="shared" si="38"/>
        <v>77</v>
      </c>
      <c r="M42" s="257">
        <f t="shared" si="39"/>
        <v>268</v>
      </c>
      <c r="N42" s="257">
        <f t="shared" si="40"/>
        <v>80</v>
      </c>
      <c r="O42" s="257">
        <f t="shared" si="41"/>
        <v>280</v>
      </c>
      <c r="P42" s="257">
        <f t="shared" si="42"/>
        <v>83</v>
      </c>
      <c r="Q42" s="257">
        <f t="shared" si="43"/>
        <v>292</v>
      </c>
      <c r="R42" s="257">
        <f t="shared" si="44"/>
        <v>88</v>
      </c>
      <c r="S42" s="257">
        <f t="shared" si="45"/>
        <v>308</v>
      </c>
      <c r="T42" s="257">
        <f t="shared" si="46"/>
        <v>92</v>
      </c>
      <c r="U42" s="257">
        <f t="shared" si="47"/>
        <v>323</v>
      </c>
      <c r="V42" s="257">
        <f t="shared" si="48"/>
        <v>96</v>
      </c>
      <c r="W42" s="257">
        <f t="shared" si="49"/>
        <v>338</v>
      </c>
      <c r="X42" s="257">
        <f t="shared" si="50"/>
        <v>101</v>
      </c>
      <c r="Y42" s="257">
        <f t="shared" si="51"/>
        <v>354</v>
      </c>
      <c r="Z42" s="257">
        <f t="shared" si="52"/>
        <v>105</v>
      </c>
      <c r="AA42" s="257">
        <f t="shared" si="53"/>
        <v>369</v>
      </c>
      <c r="AB42" s="257"/>
      <c r="AC42" s="259"/>
    </row>
    <row r="43" spans="1:29" s="46" customFormat="1" ht="11.15" customHeight="1">
      <c r="A43" s="42">
        <v>4</v>
      </c>
      <c r="B43" s="257">
        <f t="shared" si="28"/>
        <v>81</v>
      </c>
      <c r="C43" s="257">
        <f t="shared" si="29"/>
        <v>284</v>
      </c>
      <c r="D43" s="257">
        <f t="shared" si="30"/>
        <v>84</v>
      </c>
      <c r="E43" s="257">
        <f t="shared" si="31"/>
        <v>296</v>
      </c>
      <c r="F43" s="257">
        <f t="shared" si="32"/>
        <v>89</v>
      </c>
      <c r="G43" s="257">
        <f t="shared" si="33"/>
        <v>309</v>
      </c>
      <c r="H43" s="257">
        <f t="shared" si="34"/>
        <v>93</v>
      </c>
      <c r="I43" s="257">
        <f t="shared" si="35"/>
        <v>325</v>
      </c>
      <c r="J43" s="257">
        <f t="shared" si="36"/>
        <v>97</v>
      </c>
      <c r="K43" s="257">
        <f t="shared" si="37"/>
        <v>342</v>
      </c>
      <c r="L43" s="257">
        <f t="shared" si="38"/>
        <v>102</v>
      </c>
      <c r="M43" s="257">
        <f t="shared" si="39"/>
        <v>357</v>
      </c>
      <c r="N43" s="257">
        <f t="shared" si="40"/>
        <v>106</v>
      </c>
      <c r="O43" s="257">
        <f t="shared" si="41"/>
        <v>373</v>
      </c>
      <c r="P43" s="257">
        <f t="shared" si="42"/>
        <v>112</v>
      </c>
      <c r="Q43" s="257">
        <f t="shared" si="43"/>
        <v>390</v>
      </c>
      <c r="R43" s="257">
        <f t="shared" si="44"/>
        <v>117</v>
      </c>
      <c r="S43" s="257">
        <f t="shared" si="45"/>
        <v>410</v>
      </c>
      <c r="T43" s="257">
        <f t="shared" si="46"/>
        <v>123</v>
      </c>
      <c r="U43" s="257">
        <f t="shared" si="47"/>
        <v>430</v>
      </c>
      <c r="V43" s="257">
        <f t="shared" si="48"/>
        <v>129</v>
      </c>
      <c r="W43" s="257">
        <f t="shared" si="49"/>
        <v>451</v>
      </c>
      <c r="X43" s="257">
        <f t="shared" si="50"/>
        <v>135</v>
      </c>
      <c r="Y43" s="257">
        <f t="shared" si="51"/>
        <v>471</v>
      </c>
      <c r="Z43" s="257">
        <f t="shared" si="52"/>
        <v>140</v>
      </c>
      <c r="AA43" s="257">
        <f t="shared" si="53"/>
        <v>492</v>
      </c>
      <c r="AB43" s="257"/>
      <c r="AC43" s="259"/>
    </row>
    <row r="44" spans="1:29" s="46" customFormat="1" ht="11.15" customHeight="1">
      <c r="A44" s="42">
        <v>5</v>
      </c>
      <c r="B44" s="257">
        <f t="shared" si="28"/>
        <v>101</v>
      </c>
      <c r="C44" s="257">
        <f t="shared" si="29"/>
        <v>354</v>
      </c>
      <c r="D44" s="257">
        <f t="shared" si="30"/>
        <v>106</v>
      </c>
      <c r="E44" s="257">
        <f t="shared" si="31"/>
        <v>370</v>
      </c>
      <c r="F44" s="257">
        <f t="shared" si="32"/>
        <v>111</v>
      </c>
      <c r="G44" s="257">
        <f t="shared" si="33"/>
        <v>387</v>
      </c>
      <c r="H44" s="257">
        <f t="shared" si="34"/>
        <v>116</v>
      </c>
      <c r="I44" s="257">
        <f t="shared" si="35"/>
        <v>406</v>
      </c>
      <c r="J44" s="257">
        <f t="shared" si="36"/>
        <v>122</v>
      </c>
      <c r="K44" s="257">
        <f t="shared" si="37"/>
        <v>427</v>
      </c>
      <c r="L44" s="257">
        <f t="shared" si="38"/>
        <v>128</v>
      </c>
      <c r="M44" s="257">
        <f t="shared" si="39"/>
        <v>447</v>
      </c>
      <c r="N44" s="257">
        <f t="shared" si="40"/>
        <v>134</v>
      </c>
      <c r="O44" s="257">
        <f t="shared" si="41"/>
        <v>467</v>
      </c>
      <c r="P44" s="257">
        <f t="shared" si="42"/>
        <v>139</v>
      </c>
      <c r="Q44" s="257">
        <f t="shared" si="43"/>
        <v>487</v>
      </c>
      <c r="R44" s="257">
        <f t="shared" si="44"/>
        <v>147</v>
      </c>
      <c r="S44" s="257">
        <f t="shared" si="45"/>
        <v>513</v>
      </c>
      <c r="T44" s="257">
        <f t="shared" si="46"/>
        <v>153</v>
      </c>
      <c r="U44" s="257">
        <f t="shared" si="47"/>
        <v>538</v>
      </c>
      <c r="V44" s="257">
        <f t="shared" si="48"/>
        <v>161</v>
      </c>
      <c r="W44" s="257">
        <f t="shared" si="49"/>
        <v>564</v>
      </c>
      <c r="X44" s="257">
        <f t="shared" si="50"/>
        <v>169</v>
      </c>
      <c r="Y44" s="257">
        <f t="shared" si="51"/>
        <v>589</v>
      </c>
      <c r="Z44" s="257">
        <f t="shared" si="52"/>
        <v>175</v>
      </c>
      <c r="AA44" s="257">
        <f t="shared" si="53"/>
        <v>614</v>
      </c>
      <c r="AB44" s="257"/>
      <c r="AC44" s="259"/>
    </row>
    <row r="45" spans="1:29" s="46" customFormat="1" ht="11.15" customHeight="1">
      <c r="A45" s="42">
        <v>6</v>
      </c>
      <c r="B45" s="257">
        <f t="shared" si="28"/>
        <v>122</v>
      </c>
      <c r="C45" s="257">
        <f t="shared" si="29"/>
        <v>425</v>
      </c>
      <c r="D45" s="257">
        <f t="shared" si="30"/>
        <v>127</v>
      </c>
      <c r="E45" s="257">
        <f t="shared" si="31"/>
        <v>445</v>
      </c>
      <c r="F45" s="257">
        <f t="shared" si="32"/>
        <v>133</v>
      </c>
      <c r="G45" s="257">
        <f t="shared" si="33"/>
        <v>463</v>
      </c>
      <c r="H45" s="257">
        <f t="shared" si="34"/>
        <v>139</v>
      </c>
      <c r="I45" s="257">
        <f t="shared" si="35"/>
        <v>487</v>
      </c>
      <c r="J45" s="257">
        <f t="shared" si="36"/>
        <v>147</v>
      </c>
      <c r="K45" s="257">
        <f t="shared" si="37"/>
        <v>512</v>
      </c>
      <c r="L45" s="257">
        <f t="shared" si="38"/>
        <v>153</v>
      </c>
      <c r="M45" s="257">
        <f t="shared" si="39"/>
        <v>537</v>
      </c>
      <c r="N45" s="257">
        <f t="shared" si="40"/>
        <v>160</v>
      </c>
      <c r="O45" s="257">
        <f t="shared" si="41"/>
        <v>561</v>
      </c>
      <c r="P45" s="257">
        <f t="shared" si="42"/>
        <v>167</v>
      </c>
      <c r="Q45" s="257">
        <f t="shared" si="43"/>
        <v>585</v>
      </c>
      <c r="R45" s="257">
        <f t="shared" si="44"/>
        <v>175</v>
      </c>
      <c r="S45" s="257">
        <f t="shared" si="45"/>
        <v>615</v>
      </c>
      <c r="T45" s="257">
        <f t="shared" si="46"/>
        <v>184</v>
      </c>
      <c r="U45" s="257">
        <f t="shared" si="47"/>
        <v>645</v>
      </c>
      <c r="V45" s="257">
        <f t="shared" si="48"/>
        <v>193</v>
      </c>
      <c r="W45" s="257">
        <f t="shared" si="49"/>
        <v>676</v>
      </c>
      <c r="X45" s="257">
        <f t="shared" si="50"/>
        <v>202</v>
      </c>
      <c r="Y45" s="257">
        <f t="shared" si="51"/>
        <v>706</v>
      </c>
      <c r="Z45" s="257">
        <f t="shared" si="52"/>
        <v>210</v>
      </c>
      <c r="AA45" s="257">
        <f t="shared" si="53"/>
        <v>737</v>
      </c>
      <c r="AB45" s="257"/>
      <c r="AC45" s="259"/>
    </row>
    <row r="46" spans="1:29" s="46" customFormat="1" ht="11.15" customHeight="1">
      <c r="A46" s="42">
        <v>7</v>
      </c>
      <c r="B46" s="257">
        <f t="shared" si="28"/>
        <v>141</v>
      </c>
      <c r="C46" s="257">
        <f t="shared" si="29"/>
        <v>496</v>
      </c>
      <c r="D46" s="257">
        <f t="shared" si="30"/>
        <v>148</v>
      </c>
      <c r="E46" s="257">
        <f t="shared" si="31"/>
        <v>518</v>
      </c>
      <c r="F46" s="257">
        <f t="shared" si="32"/>
        <v>154</v>
      </c>
      <c r="G46" s="257">
        <f t="shared" si="33"/>
        <v>541</v>
      </c>
      <c r="H46" s="257">
        <f t="shared" si="34"/>
        <v>162</v>
      </c>
      <c r="I46" s="257">
        <f t="shared" si="35"/>
        <v>569</v>
      </c>
      <c r="J46" s="257">
        <f t="shared" si="36"/>
        <v>171</v>
      </c>
      <c r="K46" s="257">
        <f t="shared" si="37"/>
        <v>597</v>
      </c>
      <c r="L46" s="257">
        <f t="shared" si="38"/>
        <v>179</v>
      </c>
      <c r="M46" s="257">
        <f t="shared" si="39"/>
        <v>625</v>
      </c>
      <c r="N46" s="257">
        <f t="shared" si="40"/>
        <v>187</v>
      </c>
      <c r="O46" s="257">
        <f t="shared" si="41"/>
        <v>654</v>
      </c>
      <c r="P46" s="257">
        <f t="shared" si="42"/>
        <v>195</v>
      </c>
      <c r="Q46" s="257">
        <f t="shared" si="43"/>
        <v>682</v>
      </c>
      <c r="R46" s="257">
        <f t="shared" si="44"/>
        <v>205</v>
      </c>
      <c r="S46" s="257">
        <f t="shared" si="45"/>
        <v>717</v>
      </c>
      <c r="T46" s="257">
        <f t="shared" si="46"/>
        <v>215</v>
      </c>
      <c r="U46" s="257">
        <f t="shared" si="47"/>
        <v>753</v>
      </c>
      <c r="V46" s="257">
        <f t="shared" si="48"/>
        <v>226</v>
      </c>
      <c r="W46" s="257">
        <f t="shared" si="49"/>
        <v>789</v>
      </c>
      <c r="X46" s="257">
        <f t="shared" si="50"/>
        <v>235</v>
      </c>
      <c r="Y46" s="257">
        <f t="shared" si="51"/>
        <v>825</v>
      </c>
      <c r="Z46" s="257">
        <f t="shared" si="52"/>
        <v>245</v>
      </c>
      <c r="AA46" s="257">
        <f t="shared" si="53"/>
        <v>860</v>
      </c>
      <c r="AB46" s="257"/>
      <c r="AC46" s="259"/>
    </row>
    <row r="47" spans="1:29" s="46" customFormat="1" ht="11.15" customHeight="1">
      <c r="A47" s="42">
        <v>8</v>
      </c>
      <c r="B47" s="257">
        <f t="shared" si="28"/>
        <v>162</v>
      </c>
      <c r="C47" s="257">
        <f t="shared" si="29"/>
        <v>566</v>
      </c>
      <c r="D47" s="257">
        <f t="shared" si="30"/>
        <v>170</v>
      </c>
      <c r="E47" s="257">
        <f t="shared" si="31"/>
        <v>593</v>
      </c>
      <c r="F47" s="257">
        <f t="shared" si="32"/>
        <v>176</v>
      </c>
      <c r="G47" s="257">
        <f t="shared" si="33"/>
        <v>618</v>
      </c>
      <c r="H47" s="257">
        <f t="shared" si="34"/>
        <v>186</v>
      </c>
      <c r="I47" s="257">
        <f t="shared" si="35"/>
        <v>651</v>
      </c>
      <c r="J47" s="257">
        <f t="shared" si="36"/>
        <v>195</v>
      </c>
      <c r="K47" s="257">
        <f t="shared" si="37"/>
        <v>682</v>
      </c>
      <c r="L47" s="257">
        <f t="shared" si="38"/>
        <v>204</v>
      </c>
      <c r="M47" s="257">
        <f t="shared" si="39"/>
        <v>715</v>
      </c>
      <c r="N47" s="257">
        <f t="shared" si="40"/>
        <v>214</v>
      </c>
      <c r="O47" s="257">
        <f t="shared" si="41"/>
        <v>747</v>
      </c>
      <c r="P47" s="257">
        <f t="shared" si="42"/>
        <v>222</v>
      </c>
      <c r="Q47" s="257">
        <f t="shared" si="43"/>
        <v>779</v>
      </c>
      <c r="R47" s="257">
        <f t="shared" si="44"/>
        <v>234</v>
      </c>
      <c r="S47" s="257">
        <f t="shared" si="45"/>
        <v>820</v>
      </c>
      <c r="T47" s="257">
        <f t="shared" si="46"/>
        <v>246</v>
      </c>
      <c r="U47" s="257">
        <f t="shared" si="47"/>
        <v>861</v>
      </c>
      <c r="V47" s="257">
        <f t="shared" si="48"/>
        <v>257</v>
      </c>
      <c r="W47" s="257">
        <f t="shared" si="49"/>
        <v>901</v>
      </c>
      <c r="X47" s="257">
        <f t="shared" si="50"/>
        <v>269</v>
      </c>
      <c r="Y47" s="257">
        <f t="shared" si="51"/>
        <v>942</v>
      </c>
      <c r="Z47" s="257">
        <f t="shared" si="52"/>
        <v>280</v>
      </c>
      <c r="AA47" s="257">
        <f t="shared" si="53"/>
        <v>983</v>
      </c>
      <c r="AB47" s="257"/>
      <c r="AC47" s="259"/>
    </row>
    <row r="48" spans="1:29" s="46" customFormat="1" ht="11.15" customHeight="1">
      <c r="A48" s="42">
        <v>9</v>
      </c>
      <c r="B48" s="257">
        <f t="shared" si="28"/>
        <v>182</v>
      </c>
      <c r="C48" s="257">
        <f t="shared" si="29"/>
        <v>637</v>
      </c>
      <c r="D48" s="257">
        <f t="shared" si="30"/>
        <v>191</v>
      </c>
      <c r="E48" s="257">
        <f t="shared" si="31"/>
        <v>667</v>
      </c>
      <c r="F48" s="257">
        <f t="shared" si="32"/>
        <v>198</v>
      </c>
      <c r="G48" s="257">
        <f t="shared" si="33"/>
        <v>695</v>
      </c>
      <c r="H48" s="257">
        <f t="shared" si="34"/>
        <v>209</v>
      </c>
      <c r="I48" s="257">
        <f t="shared" si="35"/>
        <v>732</v>
      </c>
      <c r="J48" s="257">
        <f t="shared" si="36"/>
        <v>219</v>
      </c>
      <c r="K48" s="257">
        <f t="shared" si="37"/>
        <v>768</v>
      </c>
      <c r="L48" s="257">
        <f t="shared" si="38"/>
        <v>230</v>
      </c>
      <c r="M48" s="257">
        <f t="shared" si="39"/>
        <v>804</v>
      </c>
      <c r="N48" s="257">
        <f t="shared" si="40"/>
        <v>240</v>
      </c>
      <c r="O48" s="257">
        <f t="shared" si="41"/>
        <v>840</v>
      </c>
      <c r="P48" s="257">
        <f t="shared" si="42"/>
        <v>251</v>
      </c>
      <c r="Q48" s="257">
        <f t="shared" si="43"/>
        <v>876</v>
      </c>
      <c r="R48" s="257">
        <f t="shared" si="44"/>
        <v>264</v>
      </c>
      <c r="S48" s="257">
        <f t="shared" si="45"/>
        <v>922</v>
      </c>
      <c r="T48" s="257">
        <f t="shared" si="46"/>
        <v>277</v>
      </c>
      <c r="U48" s="257">
        <f t="shared" si="47"/>
        <v>968</v>
      </c>
      <c r="V48" s="257">
        <f t="shared" si="48"/>
        <v>290</v>
      </c>
      <c r="W48" s="257">
        <f t="shared" si="49"/>
        <v>1014</v>
      </c>
      <c r="X48" s="257">
        <f t="shared" si="50"/>
        <v>303</v>
      </c>
      <c r="Y48" s="257">
        <f t="shared" si="51"/>
        <v>1060</v>
      </c>
      <c r="Z48" s="257">
        <f t="shared" si="52"/>
        <v>316</v>
      </c>
      <c r="AA48" s="257">
        <f t="shared" si="53"/>
        <v>1106</v>
      </c>
      <c r="AB48" s="257"/>
      <c r="AC48" s="259"/>
    </row>
    <row r="49" spans="1:29" s="46" customFormat="1" ht="11.15" customHeight="1">
      <c r="A49" s="42">
        <v>10</v>
      </c>
      <c r="B49" s="257">
        <f t="shared" si="28"/>
        <v>203</v>
      </c>
      <c r="C49" s="257">
        <f t="shared" si="29"/>
        <v>709</v>
      </c>
      <c r="D49" s="257">
        <f t="shared" si="30"/>
        <v>211</v>
      </c>
      <c r="E49" s="257">
        <f t="shared" si="31"/>
        <v>740</v>
      </c>
      <c r="F49" s="257">
        <f t="shared" si="32"/>
        <v>221</v>
      </c>
      <c r="G49" s="257">
        <f t="shared" si="33"/>
        <v>773</v>
      </c>
      <c r="H49" s="257">
        <f t="shared" si="34"/>
        <v>232</v>
      </c>
      <c r="I49" s="257">
        <f t="shared" si="35"/>
        <v>813</v>
      </c>
      <c r="J49" s="257">
        <f t="shared" si="36"/>
        <v>244</v>
      </c>
      <c r="K49" s="257">
        <f t="shared" si="37"/>
        <v>853</v>
      </c>
      <c r="L49" s="257">
        <f t="shared" si="38"/>
        <v>255</v>
      </c>
      <c r="M49" s="257">
        <f t="shared" si="39"/>
        <v>894</v>
      </c>
      <c r="N49" s="257">
        <f t="shared" si="40"/>
        <v>267</v>
      </c>
      <c r="O49" s="257">
        <f t="shared" si="41"/>
        <v>934</v>
      </c>
      <c r="P49" s="257">
        <f t="shared" si="42"/>
        <v>278</v>
      </c>
      <c r="Q49" s="257">
        <f t="shared" si="43"/>
        <v>974</v>
      </c>
      <c r="R49" s="257">
        <f t="shared" si="44"/>
        <v>292</v>
      </c>
      <c r="S49" s="257">
        <f t="shared" si="45"/>
        <v>1025</v>
      </c>
      <c r="T49" s="257">
        <f t="shared" si="46"/>
        <v>308</v>
      </c>
      <c r="U49" s="257">
        <f t="shared" si="47"/>
        <v>1076</v>
      </c>
      <c r="V49" s="257">
        <f t="shared" si="48"/>
        <v>322</v>
      </c>
      <c r="W49" s="257">
        <f t="shared" si="49"/>
        <v>1127</v>
      </c>
      <c r="X49" s="257">
        <f t="shared" si="50"/>
        <v>336</v>
      </c>
      <c r="Y49" s="257">
        <f t="shared" si="51"/>
        <v>1178</v>
      </c>
      <c r="Z49" s="257">
        <f t="shared" si="52"/>
        <v>352</v>
      </c>
      <c r="AA49" s="257">
        <f t="shared" si="53"/>
        <v>1229</v>
      </c>
      <c r="AB49" s="257"/>
      <c r="AC49" s="259"/>
    </row>
    <row r="50" spans="1:29" s="46" customFormat="1" ht="11.15" customHeight="1">
      <c r="A50" s="42">
        <v>11</v>
      </c>
      <c r="B50" s="257">
        <f t="shared" si="28"/>
        <v>222</v>
      </c>
      <c r="C50" s="257">
        <f t="shared" si="29"/>
        <v>779</v>
      </c>
      <c r="D50" s="257">
        <f t="shared" si="30"/>
        <v>233</v>
      </c>
      <c r="E50" s="257">
        <f t="shared" si="31"/>
        <v>815</v>
      </c>
      <c r="F50" s="257">
        <f t="shared" si="32"/>
        <v>243</v>
      </c>
      <c r="G50" s="257">
        <f t="shared" si="33"/>
        <v>850</v>
      </c>
      <c r="H50" s="257">
        <f t="shared" si="34"/>
        <v>255</v>
      </c>
      <c r="I50" s="257">
        <f t="shared" si="35"/>
        <v>895</v>
      </c>
      <c r="J50" s="257">
        <f t="shared" si="36"/>
        <v>268</v>
      </c>
      <c r="K50" s="257">
        <f t="shared" si="37"/>
        <v>939</v>
      </c>
      <c r="L50" s="257">
        <f t="shared" si="38"/>
        <v>280</v>
      </c>
      <c r="M50" s="257">
        <f t="shared" si="39"/>
        <v>982</v>
      </c>
      <c r="N50" s="257">
        <f t="shared" si="40"/>
        <v>294</v>
      </c>
      <c r="O50" s="257">
        <f t="shared" si="41"/>
        <v>1027</v>
      </c>
      <c r="P50" s="257">
        <f t="shared" si="42"/>
        <v>307</v>
      </c>
      <c r="Q50" s="257">
        <f t="shared" si="43"/>
        <v>1071</v>
      </c>
      <c r="R50" s="257">
        <f t="shared" si="44"/>
        <v>322</v>
      </c>
      <c r="S50" s="257">
        <f t="shared" si="45"/>
        <v>1127</v>
      </c>
      <c r="T50" s="257">
        <f t="shared" si="46"/>
        <v>338</v>
      </c>
      <c r="U50" s="257">
        <f t="shared" si="47"/>
        <v>1184</v>
      </c>
      <c r="V50" s="257">
        <f t="shared" si="48"/>
        <v>354</v>
      </c>
      <c r="W50" s="257">
        <f t="shared" si="49"/>
        <v>1240</v>
      </c>
      <c r="X50" s="257">
        <f t="shared" si="50"/>
        <v>370</v>
      </c>
      <c r="Y50" s="257">
        <f t="shared" si="51"/>
        <v>1296</v>
      </c>
      <c r="Z50" s="257">
        <f t="shared" si="52"/>
        <v>387</v>
      </c>
      <c r="AA50" s="257">
        <f t="shared" si="53"/>
        <v>1352</v>
      </c>
      <c r="AB50" s="257"/>
      <c r="AC50" s="259"/>
    </row>
    <row r="51" spans="1:29" s="46" customFormat="1" ht="11.15" customHeight="1">
      <c r="A51" s="42">
        <v>12</v>
      </c>
      <c r="B51" s="257">
        <f t="shared" si="28"/>
        <v>243</v>
      </c>
      <c r="C51" s="257">
        <f t="shared" si="29"/>
        <v>850</v>
      </c>
      <c r="D51" s="257">
        <f t="shared" si="30"/>
        <v>254</v>
      </c>
      <c r="E51" s="257">
        <f t="shared" si="31"/>
        <v>888</v>
      </c>
      <c r="F51" s="257">
        <f t="shared" si="32"/>
        <v>265</v>
      </c>
      <c r="G51" s="257">
        <f t="shared" si="33"/>
        <v>928</v>
      </c>
      <c r="H51" s="257">
        <f t="shared" si="34"/>
        <v>279</v>
      </c>
      <c r="I51" s="257">
        <f t="shared" si="35"/>
        <v>976</v>
      </c>
      <c r="J51" s="257">
        <f t="shared" si="36"/>
        <v>292</v>
      </c>
      <c r="K51" s="257">
        <f t="shared" si="37"/>
        <v>1024</v>
      </c>
      <c r="L51" s="257">
        <f t="shared" si="38"/>
        <v>307</v>
      </c>
      <c r="M51" s="257">
        <f t="shared" si="39"/>
        <v>1072</v>
      </c>
      <c r="N51" s="257">
        <f t="shared" si="40"/>
        <v>320</v>
      </c>
      <c r="O51" s="257">
        <f t="shared" si="41"/>
        <v>1120</v>
      </c>
      <c r="P51" s="257">
        <f t="shared" si="42"/>
        <v>334</v>
      </c>
      <c r="Q51" s="257">
        <f t="shared" si="43"/>
        <v>1169</v>
      </c>
      <c r="R51" s="257">
        <f t="shared" si="44"/>
        <v>352</v>
      </c>
      <c r="S51" s="257">
        <f t="shared" si="45"/>
        <v>1230</v>
      </c>
      <c r="T51" s="257">
        <f t="shared" si="46"/>
        <v>369</v>
      </c>
      <c r="U51" s="257">
        <f t="shared" si="47"/>
        <v>1291</v>
      </c>
      <c r="V51" s="257">
        <f t="shared" si="48"/>
        <v>387</v>
      </c>
      <c r="W51" s="257">
        <f t="shared" si="49"/>
        <v>1353</v>
      </c>
      <c r="X51" s="257">
        <f t="shared" si="50"/>
        <v>404</v>
      </c>
      <c r="Y51" s="257">
        <f t="shared" si="51"/>
        <v>1414</v>
      </c>
      <c r="Z51" s="257">
        <f t="shared" si="52"/>
        <v>422</v>
      </c>
      <c r="AA51" s="257">
        <f t="shared" si="53"/>
        <v>1475</v>
      </c>
      <c r="AB51" s="257"/>
      <c r="AC51" s="259"/>
    </row>
    <row r="52" spans="1:29" s="46" customFormat="1" ht="11.15" customHeight="1">
      <c r="A52" s="42">
        <v>13</v>
      </c>
      <c r="B52" s="257">
        <f t="shared" si="28"/>
        <v>263</v>
      </c>
      <c r="C52" s="257">
        <f t="shared" si="29"/>
        <v>921</v>
      </c>
      <c r="D52" s="257">
        <f t="shared" si="30"/>
        <v>275</v>
      </c>
      <c r="E52" s="257">
        <f t="shared" si="31"/>
        <v>963</v>
      </c>
      <c r="F52" s="257">
        <f t="shared" si="32"/>
        <v>287</v>
      </c>
      <c r="G52" s="257">
        <f t="shared" si="33"/>
        <v>1004</v>
      </c>
      <c r="H52" s="257">
        <f t="shared" si="34"/>
        <v>302</v>
      </c>
      <c r="I52" s="257">
        <f t="shared" si="35"/>
        <v>1057</v>
      </c>
      <c r="J52" s="257">
        <f t="shared" si="36"/>
        <v>317</v>
      </c>
      <c r="K52" s="257">
        <f t="shared" si="37"/>
        <v>1109</v>
      </c>
      <c r="L52" s="257">
        <f t="shared" si="38"/>
        <v>332</v>
      </c>
      <c r="M52" s="257">
        <f t="shared" si="39"/>
        <v>1162</v>
      </c>
      <c r="N52" s="257">
        <f t="shared" si="40"/>
        <v>347</v>
      </c>
      <c r="O52" s="257">
        <f t="shared" si="41"/>
        <v>1214</v>
      </c>
      <c r="P52" s="257">
        <f t="shared" si="42"/>
        <v>361</v>
      </c>
      <c r="Q52" s="257">
        <f t="shared" si="43"/>
        <v>1266</v>
      </c>
      <c r="R52" s="257">
        <f t="shared" si="44"/>
        <v>381</v>
      </c>
      <c r="S52" s="257">
        <f t="shared" si="45"/>
        <v>1333</v>
      </c>
      <c r="T52" s="257">
        <f t="shared" si="46"/>
        <v>400</v>
      </c>
      <c r="U52" s="257">
        <f t="shared" si="47"/>
        <v>1399</v>
      </c>
      <c r="V52" s="257">
        <f t="shared" si="48"/>
        <v>418</v>
      </c>
      <c r="W52" s="257">
        <f t="shared" si="49"/>
        <v>1465</v>
      </c>
      <c r="X52" s="257">
        <f t="shared" si="50"/>
        <v>437</v>
      </c>
      <c r="Y52" s="257">
        <f t="shared" si="51"/>
        <v>1531</v>
      </c>
      <c r="Z52" s="257">
        <f t="shared" si="52"/>
        <v>457</v>
      </c>
      <c r="AA52" s="257">
        <f t="shared" si="53"/>
        <v>1598</v>
      </c>
      <c r="AB52" s="257"/>
      <c r="AC52" s="259"/>
    </row>
    <row r="53" spans="1:29" s="46" customFormat="1" ht="11.15" customHeight="1">
      <c r="A53" s="42">
        <v>14</v>
      </c>
      <c r="B53" s="257">
        <f t="shared" si="28"/>
        <v>284</v>
      </c>
      <c r="C53" s="257">
        <f t="shared" si="29"/>
        <v>992</v>
      </c>
      <c r="D53" s="257">
        <f t="shared" si="30"/>
        <v>296</v>
      </c>
      <c r="E53" s="257">
        <f t="shared" si="31"/>
        <v>1037</v>
      </c>
      <c r="F53" s="257">
        <f t="shared" si="32"/>
        <v>309</v>
      </c>
      <c r="G53" s="257">
        <f t="shared" si="33"/>
        <v>1082</v>
      </c>
      <c r="H53" s="257">
        <f t="shared" si="34"/>
        <v>325</v>
      </c>
      <c r="I53" s="257">
        <f t="shared" si="35"/>
        <v>1138</v>
      </c>
      <c r="J53" s="257">
        <f t="shared" si="36"/>
        <v>342</v>
      </c>
      <c r="K53" s="257">
        <f t="shared" si="37"/>
        <v>1195</v>
      </c>
      <c r="L53" s="257">
        <f t="shared" si="38"/>
        <v>357</v>
      </c>
      <c r="M53" s="257">
        <f t="shared" si="39"/>
        <v>1251</v>
      </c>
      <c r="N53" s="257">
        <f t="shared" si="40"/>
        <v>373</v>
      </c>
      <c r="O53" s="257">
        <f t="shared" si="41"/>
        <v>1308</v>
      </c>
      <c r="P53" s="257">
        <f t="shared" si="42"/>
        <v>390</v>
      </c>
      <c r="Q53" s="257">
        <f t="shared" si="43"/>
        <v>1364</v>
      </c>
      <c r="R53" s="257">
        <f t="shared" si="44"/>
        <v>410</v>
      </c>
      <c r="S53" s="257">
        <f t="shared" si="45"/>
        <v>1435</v>
      </c>
      <c r="T53" s="257">
        <f t="shared" si="46"/>
        <v>430</v>
      </c>
      <c r="U53" s="257">
        <f t="shared" si="47"/>
        <v>1506</v>
      </c>
      <c r="V53" s="257">
        <f t="shared" si="48"/>
        <v>451</v>
      </c>
      <c r="W53" s="257">
        <f t="shared" si="49"/>
        <v>1578</v>
      </c>
      <c r="X53" s="257">
        <f t="shared" si="50"/>
        <v>471</v>
      </c>
      <c r="Y53" s="257">
        <f t="shared" si="51"/>
        <v>1649</v>
      </c>
      <c r="Z53" s="257">
        <f t="shared" si="52"/>
        <v>492</v>
      </c>
      <c r="AA53" s="257">
        <f t="shared" si="53"/>
        <v>1721</v>
      </c>
      <c r="AB53" s="257"/>
      <c r="AC53" s="259"/>
    </row>
    <row r="54" spans="1:29" s="46" customFormat="1" ht="11.15" customHeight="1">
      <c r="A54" s="42">
        <v>15</v>
      </c>
      <c r="B54" s="257">
        <f t="shared" si="28"/>
        <v>303</v>
      </c>
      <c r="C54" s="257">
        <f t="shared" si="29"/>
        <v>1062</v>
      </c>
      <c r="D54" s="257">
        <f t="shared" si="30"/>
        <v>318</v>
      </c>
      <c r="E54" s="257">
        <f t="shared" si="31"/>
        <v>1111</v>
      </c>
      <c r="F54" s="257">
        <f t="shared" si="32"/>
        <v>331</v>
      </c>
      <c r="G54" s="257">
        <f t="shared" si="33"/>
        <v>1159</v>
      </c>
      <c r="H54" s="257">
        <f t="shared" si="34"/>
        <v>348</v>
      </c>
      <c r="I54" s="257">
        <f t="shared" si="35"/>
        <v>1220</v>
      </c>
      <c r="J54" s="257">
        <f t="shared" si="36"/>
        <v>366</v>
      </c>
      <c r="K54" s="257">
        <f t="shared" si="37"/>
        <v>1280</v>
      </c>
      <c r="L54" s="257">
        <f t="shared" si="38"/>
        <v>383</v>
      </c>
      <c r="M54" s="257">
        <f t="shared" si="39"/>
        <v>1341</v>
      </c>
      <c r="N54" s="257">
        <f t="shared" si="40"/>
        <v>400</v>
      </c>
      <c r="O54" s="257">
        <f t="shared" si="41"/>
        <v>1401</v>
      </c>
      <c r="P54" s="257">
        <f t="shared" si="42"/>
        <v>417</v>
      </c>
      <c r="Q54" s="257">
        <f t="shared" si="43"/>
        <v>1461</v>
      </c>
      <c r="R54" s="257">
        <f t="shared" si="44"/>
        <v>439</v>
      </c>
      <c r="S54" s="257">
        <f t="shared" si="45"/>
        <v>1538</v>
      </c>
      <c r="T54" s="257">
        <f t="shared" si="46"/>
        <v>461</v>
      </c>
      <c r="U54" s="257">
        <f t="shared" si="47"/>
        <v>1614</v>
      </c>
      <c r="V54" s="257">
        <f t="shared" si="48"/>
        <v>483</v>
      </c>
      <c r="W54" s="257">
        <f t="shared" si="49"/>
        <v>1691</v>
      </c>
      <c r="X54" s="257">
        <f t="shared" si="50"/>
        <v>505</v>
      </c>
      <c r="Y54" s="257">
        <f t="shared" si="51"/>
        <v>1767</v>
      </c>
      <c r="Z54" s="257">
        <f t="shared" si="52"/>
        <v>527</v>
      </c>
      <c r="AA54" s="257">
        <f t="shared" si="53"/>
        <v>1843</v>
      </c>
      <c r="AB54" s="257"/>
      <c r="AC54" s="259"/>
    </row>
    <row r="55" spans="1:29" s="46" customFormat="1" ht="11.15" customHeight="1">
      <c r="A55" s="42">
        <v>16</v>
      </c>
      <c r="B55" s="257">
        <f t="shared" si="28"/>
        <v>324</v>
      </c>
      <c r="C55" s="257">
        <f t="shared" si="29"/>
        <v>1134</v>
      </c>
      <c r="D55" s="257">
        <f t="shared" si="30"/>
        <v>338</v>
      </c>
      <c r="E55" s="257">
        <f t="shared" si="31"/>
        <v>1185</v>
      </c>
      <c r="F55" s="257">
        <f t="shared" si="32"/>
        <v>354</v>
      </c>
      <c r="G55" s="257">
        <f t="shared" si="33"/>
        <v>1237</v>
      </c>
      <c r="H55" s="257">
        <f t="shared" si="34"/>
        <v>371</v>
      </c>
      <c r="I55" s="257">
        <f t="shared" si="35"/>
        <v>1301</v>
      </c>
      <c r="J55" s="257">
        <f t="shared" si="36"/>
        <v>390</v>
      </c>
      <c r="K55" s="257">
        <f t="shared" si="37"/>
        <v>1366</v>
      </c>
      <c r="L55" s="257">
        <f t="shared" si="38"/>
        <v>409</v>
      </c>
      <c r="M55" s="257">
        <f t="shared" si="39"/>
        <v>1429</v>
      </c>
      <c r="N55" s="257">
        <f t="shared" si="40"/>
        <v>427</v>
      </c>
      <c r="O55" s="257">
        <f t="shared" si="41"/>
        <v>1494</v>
      </c>
      <c r="P55" s="257">
        <f t="shared" si="42"/>
        <v>446</v>
      </c>
      <c r="Q55" s="257">
        <f t="shared" si="43"/>
        <v>1559</v>
      </c>
      <c r="R55" s="257">
        <f t="shared" si="44"/>
        <v>469</v>
      </c>
      <c r="S55" s="257">
        <f t="shared" si="45"/>
        <v>1640</v>
      </c>
      <c r="T55" s="257">
        <f t="shared" si="46"/>
        <v>492</v>
      </c>
      <c r="U55" s="257">
        <f t="shared" si="47"/>
        <v>1722</v>
      </c>
      <c r="V55" s="257">
        <f t="shared" si="48"/>
        <v>515</v>
      </c>
      <c r="W55" s="257">
        <f t="shared" si="49"/>
        <v>1803</v>
      </c>
      <c r="X55" s="257">
        <f t="shared" si="50"/>
        <v>539</v>
      </c>
      <c r="Y55" s="257">
        <f t="shared" si="51"/>
        <v>1885</v>
      </c>
      <c r="Z55" s="257">
        <f t="shared" si="52"/>
        <v>562</v>
      </c>
      <c r="AA55" s="257">
        <f t="shared" si="53"/>
        <v>1966</v>
      </c>
      <c r="AB55" s="257"/>
      <c r="AC55" s="259"/>
    </row>
    <row r="56" spans="1:29" s="46" customFormat="1" ht="11.15" customHeight="1">
      <c r="A56" s="42">
        <v>17</v>
      </c>
      <c r="B56" s="257">
        <f t="shared" si="28"/>
        <v>344</v>
      </c>
      <c r="C56" s="257">
        <f t="shared" si="29"/>
        <v>1205</v>
      </c>
      <c r="D56" s="257">
        <f t="shared" si="30"/>
        <v>359</v>
      </c>
      <c r="E56" s="257">
        <f t="shared" si="31"/>
        <v>1259</v>
      </c>
      <c r="F56" s="257">
        <f t="shared" si="32"/>
        <v>376</v>
      </c>
      <c r="G56" s="257">
        <f t="shared" si="33"/>
        <v>1314</v>
      </c>
      <c r="H56" s="257">
        <f t="shared" si="34"/>
        <v>395</v>
      </c>
      <c r="I56" s="257">
        <f t="shared" si="35"/>
        <v>1382</v>
      </c>
      <c r="J56" s="257">
        <f t="shared" si="36"/>
        <v>414</v>
      </c>
      <c r="K56" s="257">
        <f t="shared" si="37"/>
        <v>1450</v>
      </c>
      <c r="L56" s="257">
        <f t="shared" si="38"/>
        <v>434</v>
      </c>
      <c r="M56" s="257">
        <f t="shared" si="39"/>
        <v>1519</v>
      </c>
      <c r="N56" s="257">
        <f t="shared" si="40"/>
        <v>453</v>
      </c>
      <c r="O56" s="257">
        <f t="shared" si="41"/>
        <v>1587</v>
      </c>
      <c r="P56" s="257">
        <f t="shared" si="42"/>
        <v>473</v>
      </c>
      <c r="Q56" s="257">
        <f t="shared" si="43"/>
        <v>1656</v>
      </c>
      <c r="R56" s="257">
        <f t="shared" si="44"/>
        <v>498</v>
      </c>
      <c r="S56" s="257">
        <f t="shared" si="45"/>
        <v>1743</v>
      </c>
      <c r="T56" s="257">
        <f t="shared" si="46"/>
        <v>522</v>
      </c>
      <c r="U56" s="257">
        <f t="shared" si="47"/>
        <v>1829</v>
      </c>
      <c r="V56" s="257">
        <f t="shared" si="48"/>
        <v>548</v>
      </c>
      <c r="W56" s="257">
        <f t="shared" si="49"/>
        <v>1916</v>
      </c>
      <c r="X56" s="257">
        <f t="shared" si="50"/>
        <v>572</v>
      </c>
      <c r="Y56" s="257">
        <f t="shared" si="51"/>
        <v>2002</v>
      </c>
      <c r="Z56" s="257">
        <f t="shared" si="52"/>
        <v>597</v>
      </c>
      <c r="AA56" s="257">
        <f t="shared" si="53"/>
        <v>2090</v>
      </c>
      <c r="AB56" s="257"/>
      <c r="AC56" s="259"/>
    </row>
    <row r="57" spans="1:29" s="46" customFormat="1" ht="11.15" customHeight="1">
      <c r="A57" s="42">
        <v>18</v>
      </c>
      <c r="B57" s="257">
        <f t="shared" si="28"/>
        <v>365</v>
      </c>
      <c r="C57" s="257">
        <f t="shared" si="29"/>
        <v>1275</v>
      </c>
      <c r="D57" s="257">
        <f t="shared" si="30"/>
        <v>381</v>
      </c>
      <c r="E57" s="257">
        <f t="shared" si="31"/>
        <v>1333</v>
      </c>
      <c r="F57" s="257">
        <f t="shared" si="32"/>
        <v>398</v>
      </c>
      <c r="G57" s="257">
        <f t="shared" si="33"/>
        <v>1391</v>
      </c>
      <c r="H57" s="257">
        <f t="shared" si="34"/>
        <v>418</v>
      </c>
      <c r="I57" s="257">
        <f t="shared" si="35"/>
        <v>1463</v>
      </c>
      <c r="J57" s="257">
        <f t="shared" si="36"/>
        <v>439</v>
      </c>
      <c r="K57" s="257">
        <f t="shared" si="37"/>
        <v>1536</v>
      </c>
      <c r="L57" s="257">
        <f t="shared" si="38"/>
        <v>460</v>
      </c>
      <c r="M57" s="257">
        <f t="shared" si="39"/>
        <v>1609</v>
      </c>
      <c r="N57" s="257">
        <f t="shared" si="40"/>
        <v>480</v>
      </c>
      <c r="O57" s="257">
        <f t="shared" si="41"/>
        <v>1681</v>
      </c>
      <c r="P57" s="257">
        <f t="shared" si="42"/>
        <v>501</v>
      </c>
      <c r="Q57" s="257">
        <f t="shared" si="43"/>
        <v>1753</v>
      </c>
      <c r="R57" s="257">
        <f t="shared" si="44"/>
        <v>527</v>
      </c>
      <c r="S57" s="257">
        <f t="shared" si="45"/>
        <v>1845</v>
      </c>
      <c r="T57" s="257">
        <f t="shared" si="46"/>
        <v>553</v>
      </c>
      <c r="U57" s="257">
        <f t="shared" si="47"/>
        <v>1936</v>
      </c>
      <c r="V57" s="257">
        <f t="shared" si="48"/>
        <v>579</v>
      </c>
      <c r="W57" s="257">
        <f t="shared" si="49"/>
        <v>2028</v>
      </c>
      <c r="X57" s="257">
        <f t="shared" si="50"/>
        <v>606</v>
      </c>
      <c r="Y57" s="257">
        <f t="shared" si="51"/>
        <v>2120</v>
      </c>
      <c r="Z57" s="257">
        <f t="shared" si="52"/>
        <v>632</v>
      </c>
      <c r="AA57" s="257">
        <f t="shared" si="53"/>
        <v>2212</v>
      </c>
      <c r="AB57" s="257"/>
      <c r="AC57" s="259"/>
    </row>
    <row r="58" spans="1:29" s="46" customFormat="1" ht="11.15" customHeight="1">
      <c r="A58" s="42">
        <v>19</v>
      </c>
      <c r="B58" s="257">
        <f t="shared" si="28"/>
        <v>384</v>
      </c>
      <c r="C58" s="257">
        <f t="shared" si="29"/>
        <v>1346</v>
      </c>
      <c r="D58" s="257">
        <f t="shared" si="30"/>
        <v>402</v>
      </c>
      <c r="E58" s="257">
        <f t="shared" si="31"/>
        <v>1407</v>
      </c>
      <c r="F58" s="257">
        <f t="shared" si="32"/>
        <v>419</v>
      </c>
      <c r="G58" s="257">
        <f t="shared" si="33"/>
        <v>1469</v>
      </c>
      <c r="H58" s="257">
        <f t="shared" si="34"/>
        <v>441</v>
      </c>
      <c r="I58" s="257">
        <f t="shared" si="35"/>
        <v>1544</v>
      </c>
      <c r="J58" s="257">
        <f t="shared" si="36"/>
        <v>463</v>
      </c>
      <c r="K58" s="257">
        <f t="shared" si="37"/>
        <v>1621</v>
      </c>
      <c r="L58" s="257">
        <f t="shared" si="38"/>
        <v>485</v>
      </c>
      <c r="M58" s="257">
        <f t="shared" si="39"/>
        <v>1698</v>
      </c>
      <c r="N58" s="257">
        <f t="shared" si="40"/>
        <v>507</v>
      </c>
      <c r="O58" s="257">
        <f t="shared" si="41"/>
        <v>1774</v>
      </c>
      <c r="P58" s="257">
        <f t="shared" si="42"/>
        <v>529</v>
      </c>
      <c r="Q58" s="257">
        <f t="shared" si="43"/>
        <v>1851</v>
      </c>
      <c r="R58" s="257">
        <f t="shared" si="44"/>
        <v>556</v>
      </c>
      <c r="S58" s="257">
        <f t="shared" si="45"/>
        <v>1947</v>
      </c>
      <c r="T58" s="257">
        <f t="shared" si="46"/>
        <v>584</v>
      </c>
      <c r="U58" s="257">
        <f t="shared" si="47"/>
        <v>2045</v>
      </c>
      <c r="V58" s="257">
        <f t="shared" si="48"/>
        <v>612</v>
      </c>
      <c r="W58" s="257">
        <f t="shared" si="49"/>
        <v>2141</v>
      </c>
      <c r="X58" s="257">
        <f t="shared" si="50"/>
        <v>640</v>
      </c>
      <c r="Y58" s="257">
        <f t="shared" si="51"/>
        <v>2239</v>
      </c>
      <c r="Z58" s="257">
        <f t="shared" si="52"/>
        <v>667</v>
      </c>
      <c r="AA58" s="257">
        <f t="shared" si="53"/>
        <v>2335</v>
      </c>
      <c r="AB58" s="257"/>
      <c r="AC58" s="259"/>
    </row>
    <row r="59" spans="1:29" s="46" customFormat="1" ht="11.15" customHeight="1">
      <c r="A59" s="42">
        <v>20</v>
      </c>
      <c r="B59" s="257">
        <f t="shared" si="28"/>
        <v>405</v>
      </c>
      <c r="C59" s="257">
        <f t="shared" si="29"/>
        <v>1417</v>
      </c>
      <c r="D59" s="257">
        <f t="shared" si="30"/>
        <v>423</v>
      </c>
      <c r="E59" s="257">
        <f t="shared" si="31"/>
        <v>1481</v>
      </c>
      <c r="F59" s="257">
        <f t="shared" si="32"/>
        <v>441</v>
      </c>
      <c r="G59" s="257">
        <f t="shared" si="33"/>
        <v>1545</v>
      </c>
      <c r="H59" s="257">
        <f t="shared" si="34"/>
        <v>464</v>
      </c>
      <c r="I59" s="257">
        <f t="shared" si="35"/>
        <v>1626</v>
      </c>
      <c r="J59" s="257">
        <f t="shared" si="36"/>
        <v>487</v>
      </c>
      <c r="K59" s="257">
        <f t="shared" si="37"/>
        <v>1706</v>
      </c>
      <c r="L59" s="257">
        <f t="shared" si="38"/>
        <v>510</v>
      </c>
      <c r="M59" s="257">
        <f t="shared" si="39"/>
        <v>1787</v>
      </c>
      <c r="N59" s="257">
        <f t="shared" si="40"/>
        <v>533</v>
      </c>
      <c r="O59" s="257">
        <f t="shared" si="41"/>
        <v>1867</v>
      </c>
      <c r="P59" s="257">
        <f t="shared" si="42"/>
        <v>556</v>
      </c>
      <c r="Q59" s="257">
        <f t="shared" si="43"/>
        <v>1948</v>
      </c>
      <c r="R59" s="257">
        <f t="shared" si="44"/>
        <v>586</v>
      </c>
      <c r="S59" s="257">
        <f t="shared" si="45"/>
        <v>2050</v>
      </c>
      <c r="T59" s="257">
        <f t="shared" si="46"/>
        <v>614</v>
      </c>
      <c r="U59" s="257">
        <f t="shared" si="47"/>
        <v>2152</v>
      </c>
      <c r="V59" s="257">
        <f t="shared" si="48"/>
        <v>644</v>
      </c>
      <c r="W59" s="257">
        <f t="shared" si="49"/>
        <v>2254</v>
      </c>
      <c r="X59" s="257">
        <f t="shared" si="50"/>
        <v>674</v>
      </c>
      <c r="Y59" s="257">
        <f t="shared" si="51"/>
        <v>2356</v>
      </c>
      <c r="Z59" s="257">
        <f t="shared" si="52"/>
        <v>702</v>
      </c>
      <c r="AA59" s="257">
        <f t="shared" si="53"/>
        <v>2458</v>
      </c>
      <c r="AB59" s="257"/>
      <c r="AC59" s="259"/>
    </row>
    <row r="60" spans="1:29" s="46" customFormat="1" ht="11.15" customHeight="1">
      <c r="A60" s="42">
        <v>21</v>
      </c>
      <c r="B60" s="257">
        <f t="shared" si="28"/>
        <v>425</v>
      </c>
      <c r="C60" s="257">
        <f t="shared" si="29"/>
        <v>1487</v>
      </c>
      <c r="D60" s="257">
        <f t="shared" si="30"/>
        <v>445</v>
      </c>
      <c r="E60" s="257">
        <f t="shared" si="31"/>
        <v>1555</v>
      </c>
      <c r="F60" s="257">
        <f t="shared" si="32"/>
        <v>463</v>
      </c>
      <c r="G60" s="257">
        <f t="shared" si="33"/>
        <v>1623</v>
      </c>
      <c r="H60" s="257">
        <f t="shared" si="34"/>
        <v>487</v>
      </c>
      <c r="I60" s="257">
        <f t="shared" si="35"/>
        <v>1707</v>
      </c>
      <c r="J60" s="257">
        <f t="shared" si="36"/>
        <v>512</v>
      </c>
      <c r="K60" s="257">
        <f t="shared" si="37"/>
        <v>1792</v>
      </c>
      <c r="L60" s="257">
        <f t="shared" si="38"/>
        <v>537</v>
      </c>
      <c r="M60" s="257">
        <f t="shared" si="39"/>
        <v>1876</v>
      </c>
      <c r="N60" s="257">
        <f t="shared" si="40"/>
        <v>561</v>
      </c>
      <c r="O60" s="257">
        <f t="shared" si="41"/>
        <v>1961</v>
      </c>
      <c r="P60" s="257">
        <f t="shared" si="42"/>
        <v>585</v>
      </c>
      <c r="Q60" s="257">
        <f t="shared" si="43"/>
        <v>2046</v>
      </c>
      <c r="R60" s="257">
        <f t="shared" si="44"/>
        <v>615</v>
      </c>
      <c r="S60" s="257">
        <f t="shared" si="45"/>
        <v>2152</v>
      </c>
      <c r="T60" s="257">
        <f t="shared" si="46"/>
        <v>645</v>
      </c>
      <c r="U60" s="257">
        <f t="shared" si="47"/>
        <v>2259</v>
      </c>
      <c r="V60" s="257">
        <f t="shared" si="48"/>
        <v>676</v>
      </c>
      <c r="W60" s="257">
        <f t="shared" si="49"/>
        <v>2367</v>
      </c>
      <c r="X60" s="257">
        <f t="shared" si="50"/>
        <v>706</v>
      </c>
      <c r="Y60" s="257">
        <f t="shared" si="51"/>
        <v>2474</v>
      </c>
      <c r="Z60" s="257">
        <f t="shared" si="52"/>
        <v>737</v>
      </c>
      <c r="AA60" s="257">
        <f t="shared" si="53"/>
        <v>2580</v>
      </c>
      <c r="AB60" s="257"/>
      <c r="AC60" s="259"/>
    </row>
    <row r="61" spans="1:29" s="46" customFormat="1" ht="11.15" customHeight="1">
      <c r="A61" s="42">
        <v>22</v>
      </c>
      <c r="B61" s="257">
        <f t="shared" si="28"/>
        <v>446</v>
      </c>
      <c r="C61" s="257">
        <f t="shared" si="29"/>
        <v>1559</v>
      </c>
      <c r="D61" s="257">
        <f t="shared" si="30"/>
        <v>465</v>
      </c>
      <c r="E61" s="257">
        <f t="shared" si="31"/>
        <v>1630</v>
      </c>
      <c r="F61" s="257">
        <f t="shared" si="32"/>
        <v>486</v>
      </c>
      <c r="G61" s="257">
        <f t="shared" si="33"/>
        <v>1700</v>
      </c>
      <c r="H61" s="257">
        <f t="shared" si="34"/>
        <v>511</v>
      </c>
      <c r="I61" s="257">
        <f t="shared" si="35"/>
        <v>1789</v>
      </c>
      <c r="J61" s="257">
        <f t="shared" si="36"/>
        <v>537</v>
      </c>
      <c r="K61" s="257">
        <f t="shared" si="37"/>
        <v>1877</v>
      </c>
      <c r="L61" s="257">
        <f t="shared" si="38"/>
        <v>562</v>
      </c>
      <c r="M61" s="257">
        <f t="shared" si="39"/>
        <v>1966</v>
      </c>
      <c r="N61" s="257">
        <f t="shared" si="40"/>
        <v>587</v>
      </c>
      <c r="O61" s="257">
        <f t="shared" si="41"/>
        <v>2055</v>
      </c>
      <c r="P61" s="257">
        <f t="shared" si="42"/>
        <v>612</v>
      </c>
      <c r="Q61" s="257">
        <f t="shared" si="43"/>
        <v>2143</v>
      </c>
      <c r="R61" s="257">
        <f t="shared" si="44"/>
        <v>644</v>
      </c>
      <c r="S61" s="257">
        <f t="shared" si="45"/>
        <v>2255</v>
      </c>
      <c r="T61" s="257">
        <f t="shared" si="46"/>
        <v>677</v>
      </c>
      <c r="U61" s="257">
        <f t="shared" si="47"/>
        <v>2367</v>
      </c>
      <c r="V61" s="257">
        <f t="shared" si="48"/>
        <v>709</v>
      </c>
      <c r="W61" s="257">
        <f t="shared" si="49"/>
        <v>2480</v>
      </c>
      <c r="X61" s="257">
        <f t="shared" si="50"/>
        <v>740</v>
      </c>
      <c r="Y61" s="257">
        <f t="shared" si="51"/>
        <v>2591</v>
      </c>
      <c r="Z61" s="257">
        <f t="shared" si="52"/>
        <v>772</v>
      </c>
      <c r="AA61" s="257">
        <f t="shared" si="53"/>
        <v>2704</v>
      </c>
      <c r="AB61" s="257"/>
      <c r="AC61" s="259"/>
    </row>
    <row r="62" spans="1:29" s="46" customFormat="1" ht="11.15" customHeight="1">
      <c r="A62" s="42">
        <v>23</v>
      </c>
      <c r="B62" s="257">
        <f t="shared" si="28"/>
        <v>465</v>
      </c>
      <c r="C62" s="257">
        <f t="shared" si="29"/>
        <v>1630</v>
      </c>
      <c r="D62" s="257">
        <f t="shared" si="30"/>
        <v>486</v>
      </c>
      <c r="E62" s="257">
        <f t="shared" si="31"/>
        <v>1703</v>
      </c>
      <c r="F62" s="257">
        <f t="shared" si="32"/>
        <v>508</v>
      </c>
      <c r="G62" s="257">
        <f t="shared" si="33"/>
        <v>1778</v>
      </c>
      <c r="H62" s="257">
        <f t="shared" si="34"/>
        <v>534</v>
      </c>
      <c r="I62" s="257">
        <f t="shared" si="35"/>
        <v>1870</v>
      </c>
      <c r="J62" s="257">
        <f t="shared" si="36"/>
        <v>561</v>
      </c>
      <c r="K62" s="257">
        <f t="shared" si="37"/>
        <v>1963</v>
      </c>
      <c r="L62" s="257">
        <f t="shared" si="38"/>
        <v>587</v>
      </c>
      <c r="M62" s="257">
        <f t="shared" si="39"/>
        <v>2055</v>
      </c>
      <c r="N62" s="257">
        <f t="shared" si="40"/>
        <v>613</v>
      </c>
      <c r="O62" s="257">
        <f t="shared" si="41"/>
        <v>2148</v>
      </c>
      <c r="P62" s="257">
        <f t="shared" si="42"/>
        <v>640</v>
      </c>
      <c r="Q62" s="257">
        <f t="shared" si="43"/>
        <v>2241</v>
      </c>
      <c r="R62" s="257">
        <f t="shared" si="44"/>
        <v>674</v>
      </c>
      <c r="S62" s="257">
        <f t="shared" si="45"/>
        <v>2358</v>
      </c>
      <c r="T62" s="257">
        <f t="shared" si="46"/>
        <v>707</v>
      </c>
      <c r="U62" s="257">
        <f t="shared" si="47"/>
        <v>2475</v>
      </c>
      <c r="V62" s="257">
        <f t="shared" si="48"/>
        <v>740</v>
      </c>
      <c r="W62" s="257">
        <f t="shared" si="49"/>
        <v>2592</v>
      </c>
      <c r="X62" s="257">
        <f t="shared" si="50"/>
        <v>774</v>
      </c>
      <c r="Y62" s="257">
        <f t="shared" si="51"/>
        <v>2710</v>
      </c>
      <c r="Z62" s="257">
        <f t="shared" si="52"/>
        <v>807</v>
      </c>
      <c r="AA62" s="257">
        <f t="shared" si="53"/>
        <v>2827</v>
      </c>
      <c r="AB62" s="257"/>
      <c r="AC62" s="259"/>
    </row>
    <row r="63" spans="1:29" s="46" customFormat="1" ht="11.15" customHeight="1">
      <c r="A63" s="42">
        <v>24</v>
      </c>
      <c r="B63" s="257">
        <f t="shared" si="28"/>
        <v>486</v>
      </c>
      <c r="C63" s="257">
        <f t="shared" si="29"/>
        <v>1700</v>
      </c>
      <c r="D63" s="257">
        <f t="shared" si="30"/>
        <v>508</v>
      </c>
      <c r="E63" s="257">
        <f t="shared" si="31"/>
        <v>1778</v>
      </c>
      <c r="F63" s="257">
        <f t="shared" si="32"/>
        <v>530</v>
      </c>
      <c r="G63" s="257">
        <f t="shared" si="33"/>
        <v>1854</v>
      </c>
      <c r="H63" s="257">
        <f t="shared" si="34"/>
        <v>557</v>
      </c>
      <c r="I63" s="257">
        <f t="shared" si="35"/>
        <v>1952</v>
      </c>
      <c r="J63" s="257">
        <f t="shared" si="36"/>
        <v>585</v>
      </c>
      <c r="K63" s="257">
        <f t="shared" si="37"/>
        <v>2048</v>
      </c>
      <c r="L63" s="257">
        <f t="shared" si="38"/>
        <v>612</v>
      </c>
      <c r="M63" s="257">
        <f t="shared" si="39"/>
        <v>2144</v>
      </c>
      <c r="N63" s="257">
        <f t="shared" si="40"/>
        <v>641</v>
      </c>
      <c r="O63" s="257">
        <f t="shared" si="41"/>
        <v>2241</v>
      </c>
      <c r="P63" s="257">
        <f t="shared" si="42"/>
        <v>668</v>
      </c>
      <c r="Q63" s="257">
        <f t="shared" si="43"/>
        <v>2337</v>
      </c>
      <c r="R63" s="257">
        <f t="shared" si="44"/>
        <v>703</v>
      </c>
      <c r="S63" s="257">
        <f t="shared" si="45"/>
        <v>2460</v>
      </c>
      <c r="T63" s="257">
        <f t="shared" si="46"/>
        <v>738</v>
      </c>
      <c r="U63" s="257">
        <f t="shared" si="47"/>
        <v>2583</v>
      </c>
      <c r="V63" s="257">
        <f t="shared" si="48"/>
        <v>773</v>
      </c>
      <c r="W63" s="257">
        <f t="shared" si="49"/>
        <v>2705</v>
      </c>
      <c r="X63" s="257">
        <f t="shared" si="50"/>
        <v>808</v>
      </c>
      <c r="Y63" s="257">
        <f t="shared" si="51"/>
        <v>2827</v>
      </c>
      <c r="Z63" s="257">
        <f t="shared" si="52"/>
        <v>842</v>
      </c>
      <c r="AA63" s="257">
        <f t="shared" si="53"/>
        <v>2949</v>
      </c>
      <c r="AB63" s="257"/>
      <c r="AC63" s="259"/>
    </row>
    <row r="64" spans="1:29" s="46" customFormat="1" ht="11.15" customHeight="1">
      <c r="A64" s="42">
        <v>25</v>
      </c>
      <c r="B64" s="257">
        <f t="shared" si="28"/>
        <v>506</v>
      </c>
      <c r="C64" s="257">
        <f t="shared" si="29"/>
        <v>1771</v>
      </c>
      <c r="D64" s="257">
        <f t="shared" si="30"/>
        <v>529</v>
      </c>
      <c r="E64" s="257">
        <f t="shared" si="31"/>
        <v>1852</v>
      </c>
      <c r="F64" s="257">
        <f t="shared" si="32"/>
        <v>552</v>
      </c>
      <c r="G64" s="257">
        <f t="shared" si="33"/>
        <v>1932</v>
      </c>
      <c r="H64" s="257">
        <f t="shared" si="34"/>
        <v>581</v>
      </c>
      <c r="I64" s="257">
        <f t="shared" si="35"/>
        <v>2033</v>
      </c>
      <c r="J64" s="257">
        <f t="shared" si="36"/>
        <v>610</v>
      </c>
      <c r="K64" s="257">
        <f t="shared" si="37"/>
        <v>2134</v>
      </c>
      <c r="L64" s="257">
        <f t="shared" si="38"/>
        <v>639</v>
      </c>
      <c r="M64" s="257">
        <f t="shared" si="39"/>
        <v>2234</v>
      </c>
      <c r="N64" s="257">
        <f t="shared" si="40"/>
        <v>667</v>
      </c>
      <c r="O64" s="257">
        <f t="shared" si="41"/>
        <v>2335</v>
      </c>
      <c r="P64" s="257">
        <f t="shared" si="42"/>
        <v>696</v>
      </c>
      <c r="Q64" s="257">
        <f t="shared" si="43"/>
        <v>2435</v>
      </c>
      <c r="R64" s="257">
        <f t="shared" si="44"/>
        <v>733</v>
      </c>
      <c r="S64" s="257">
        <f t="shared" si="45"/>
        <v>2563</v>
      </c>
      <c r="T64" s="257">
        <f t="shared" si="46"/>
        <v>769</v>
      </c>
      <c r="U64" s="257">
        <f t="shared" si="47"/>
        <v>2690</v>
      </c>
      <c r="V64" s="257">
        <f t="shared" si="48"/>
        <v>805</v>
      </c>
      <c r="W64" s="257">
        <f t="shared" si="49"/>
        <v>2818</v>
      </c>
      <c r="X64" s="257">
        <f t="shared" si="50"/>
        <v>841</v>
      </c>
      <c r="Y64" s="257">
        <f t="shared" si="51"/>
        <v>2945</v>
      </c>
      <c r="Z64" s="257">
        <f t="shared" si="52"/>
        <v>878</v>
      </c>
      <c r="AA64" s="257">
        <f t="shared" si="53"/>
        <v>3072</v>
      </c>
      <c r="AB64" s="257"/>
      <c r="AC64" s="259"/>
    </row>
    <row r="65" spans="1:29" s="46" customFormat="1" ht="11.15" customHeight="1">
      <c r="A65" s="42">
        <v>26</v>
      </c>
      <c r="B65" s="257">
        <f t="shared" si="28"/>
        <v>526</v>
      </c>
      <c r="C65" s="257">
        <f t="shared" si="29"/>
        <v>1842</v>
      </c>
      <c r="D65" s="257">
        <f t="shared" si="30"/>
        <v>550</v>
      </c>
      <c r="E65" s="257">
        <f t="shared" si="31"/>
        <v>1925</v>
      </c>
      <c r="F65" s="257">
        <f t="shared" si="32"/>
        <v>574</v>
      </c>
      <c r="G65" s="257">
        <f t="shared" si="33"/>
        <v>2010</v>
      </c>
      <c r="H65" s="257">
        <f t="shared" si="34"/>
        <v>604</v>
      </c>
      <c r="I65" s="257">
        <f t="shared" si="35"/>
        <v>2114</v>
      </c>
      <c r="J65" s="257">
        <f t="shared" si="36"/>
        <v>634</v>
      </c>
      <c r="K65" s="257">
        <f t="shared" si="37"/>
        <v>2219</v>
      </c>
      <c r="L65" s="257">
        <f t="shared" si="38"/>
        <v>664</v>
      </c>
      <c r="M65" s="257">
        <f t="shared" si="39"/>
        <v>2323</v>
      </c>
      <c r="N65" s="257">
        <f t="shared" si="40"/>
        <v>693</v>
      </c>
      <c r="O65" s="257">
        <f t="shared" si="41"/>
        <v>2428</v>
      </c>
      <c r="P65" s="257">
        <f t="shared" si="42"/>
        <v>724</v>
      </c>
      <c r="Q65" s="257">
        <f t="shared" si="43"/>
        <v>2532</v>
      </c>
      <c r="R65" s="257">
        <f t="shared" si="44"/>
        <v>761</v>
      </c>
      <c r="S65" s="257">
        <f t="shared" si="45"/>
        <v>2665</v>
      </c>
      <c r="T65" s="257">
        <f t="shared" si="46"/>
        <v>800</v>
      </c>
      <c r="U65" s="257">
        <f t="shared" si="47"/>
        <v>2797</v>
      </c>
      <c r="V65" s="257">
        <f t="shared" si="48"/>
        <v>837</v>
      </c>
      <c r="W65" s="257">
        <f t="shared" si="49"/>
        <v>2930</v>
      </c>
      <c r="X65" s="257">
        <f t="shared" si="50"/>
        <v>875</v>
      </c>
      <c r="Y65" s="257">
        <f t="shared" si="51"/>
        <v>3062</v>
      </c>
      <c r="Z65" s="257">
        <f t="shared" si="52"/>
        <v>913</v>
      </c>
      <c r="AA65" s="257">
        <f t="shared" si="53"/>
        <v>3195</v>
      </c>
      <c r="AB65" s="257"/>
      <c r="AC65" s="259"/>
    </row>
    <row r="66" spans="1:29" s="46" customFormat="1" ht="11.15" customHeight="1">
      <c r="A66" s="42">
        <v>27</v>
      </c>
      <c r="B66" s="257">
        <f t="shared" si="28"/>
        <v>547</v>
      </c>
      <c r="C66" s="257">
        <f t="shared" si="29"/>
        <v>1912</v>
      </c>
      <c r="D66" s="257">
        <f t="shared" si="30"/>
        <v>572</v>
      </c>
      <c r="E66" s="257">
        <f t="shared" si="31"/>
        <v>2000</v>
      </c>
      <c r="F66" s="257">
        <f t="shared" si="32"/>
        <v>596</v>
      </c>
      <c r="G66" s="257">
        <f t="shared" si="33"/>
        <v>2086</v>
      </c>
      <c r="H66" s="257">
        <f t="shared" si="34"/>
        <v>628</v>
      </c>
      <c r="I66" s="257">
        <f t="shared" si="35"/>
        <v>2195</v>
      </c>
      <c r="J66" s="257">
        <f t="shared" si="36"/>
        <v>658</v>
      </c>
      <c r="K66" s="257">
        <f t="shared" si="37"/>
        <v>2304</v>
      </c>
      <c r="L66" s="257">
        <f t="shared" si="38"/>
        <v>689</v>
      </c>
      <c r="M66" s="257">
        <f t="shared" si="39"/>
        <v>2413</v>
      </c>
      <c r="N66" s="257">
        <f t="shared" si="40"/>
        <v>721</v>
      </c>
      <c r="O66" s="257">
        <f t="shared" si="41"/>
        <v>2521</v>
      </c>
      <c r="P66" s="257">
        <f t="shared" si="42"/>
        <v>751</v>
      </c>
      <c r="Q66" s="257">
        <f t="shared" si="43"/>
        <v>2630</v>
      </c>
      <c r="R66" s="257">
        <f t="shared" si="44"/>
        <v>791</v>
      </c>
      <c r="S66" s="257">
        <f t="shared" si="45"/>
        <v>2768</v>
      </c>
      <c r="T66" s="257">
        <f t="shared" si="46"/>
        <v>830</v>
      </c>
      <c r="U66" s="257">
        <f t="shared" si="47"/>
        <v>2906</v>
      </c>
      <c r="V66" s="257">
        <f t="shared" si="48"/>
        <v>870</v>
      </c>
      <c r="W66" s="257">
        <f t="shared" si="49"/>
        <v>3043</v>
      </c>
      <c r="X66" s="257">
        <f t="shared" si="50"/>
        <v>909</v>
      </c>
      <c r="Y66" s="257">
        <f t="shared" si="51"/>
        <v>3181</v>
      </c>
      <c r="Z66" s="257">
        <f t="shared" si="52"/>
        <v>948</v>
      </c>
      <c r="AA66" s="257">
        <f t="shared" si="53"/>
        <v>3319</v>
      </c>
      <c r="AB66" s="257"/>
      <c r="AC66" s="259"/>
    </row>
    <row r="67" spans="1:29" s="46" customFormat="1" ht="11.15" customHeight="1">
      <c r="A67" s="42">
        <v>28</v>
      </c>
      <c r="B67" s="257">
        <f t="shared" si="28"/>
        <v>566</v>
      </c>
      <c r="C67" s="257">
        <f t="shared" si="29"/>
        <v>1983</v>
      </c>
      <c r="D67" s="257">
        <f t="shared" si="30"/>
        <v>593</v>
      </c>
      <c r="E67" s="257">
        <f t="shared" si="31"/>
        <v>2073</v>
      </c>
      <c r="F67" s="257">
        <f t="shared" si="32"/>
        <v>618</v>
      </c>
      <c r="G67" s="257">
        <f t="shared" si="33"/>
        <v>2164</v>
      </c>
      <c r="H67" s="257">
        <f t="shared" si="34"/>
        <v>651</v>
      </c>
      <c r="I67" s="257">
        <f t="shared" si="35"/>
        <v>2277</v>
      </c>
      <c r="J67" s="257">
        <f t="shared" si="36"/>
        <v>682</v>
      </c>
      <c r="K67" s="257">
        <f t="shared" si="37"/>
        <v>2389</v>
      </c>
      <c r="L67" s="257">
        <f t="shared" si="38"/>
        <v>715</v>
      </c>
      <c r="M67" s="257">
        <f t="shared" si="39"/>
        <v>2502</v>
      </c>
      <c r="N67" s="257">
        <f t="shared" si="40"/>
        <v>747</v>
      </c>
      <c r="O67" s="257">
        <f t="shared" si="41"/>
        <v>2614</v>
      </c>
      <c r="P67" s="257">
        <f t="shared" si="42"/>
        <v>779</v>
      </c>
      <c r="Q67" s="257">
        <f t="shared" si="43"/>
        <v>2727</v>
      </c>
      <c r="R67" s="257">
        <f t="shared" si="44"/>
        <v>820</v>
      </c>
      <c r="S67" s="257">
        <f t="shared" si="45"/>
        <v>2871</v>
      </c>
      <c r="T67" s="257">
        <f t="shared" si="46"/>
        <v>861</v>
      </c>
      <c r="U67" s="257">
        <f t="shared" si="47"/>
        <v>3013</v>
      </c>
      <c r="V67" s="257">
        <f t="shared" si="48"/>
        <v>901</v>
      </c>
      <c r="W67" s="257">
        <f t="shared" si="49"/>
        <v>3155</v>
      </c>
      <c r="X67" s="257">
        <f t="shared" si="50"/>
        <v>942</v>
      </c>
      <c r="Y67" s="257">
        <f t="shared" si="51"/>
        <v>3299</v>
      </c>
      <c r="Z67" s="257">
        <f t="shared" si="52"/>
        <v>983</v>
      </c>
      <c r="AA67" s="257">
        <f t="shared" si="53"/>
        <v>3441</v>
      </c>
      <c r="AB67" s="257"/>
      <c r="AC67" s="259"/>
    </row>
    <row r="68" spans="1:29" s="46" customFormat="1" ht="11.15" customHeight="1">
      <c r="A68" s="42">
        <v>29</v>
      </c>
      <c r="B68" s="257">
        <f t="shared" si="28"/>
        <v>587</v>
      </c>
      <c r="C68" s="257">
        <f t="shared" si="29"/>
        <v>2055</v>
      </c>
      <c r="D68" s="257">
        <f t="shared" si="30"/>
        <v>613</v>
      </c>
      <c r="E68" s="257">
        <f t="shared" si="31"/>
        <v>2148</v>
      </c>
      <c r="F68" s="257">
        <f t="shared" si="32"/>
        <v>641</v>
      </c>
      <c r="G68" s="257">
        <f t="shared" si="33"/>
        <v>2241</v>
      </c>
      <c r="H68" s="257">
        <f t="shared" si="34"/>
        <v>674</v>
      </c>
      <c r="I68" s="257">
        <f t="shared" si="35"/>
        <v>2358</v>
      </c>
      <c r="J68" s="257">
        <f t="shared" si="36"/>
        <v>707</v>
      </c>
      <c r="K68" s="257">
        <f t="shared" si="37"/>
        <v>2474</v>
      </c>
      <c r="L68" s="257">
        <f t="shared" si="38"/>
        <v>740</v>
      </c>
      <c r="M68" s="257">
        <f t="shared" si="39"/>
        <v>2591</v>
      </c>
      <c r="N68" s="257">
        <f t="shared" si="40"/>
        <v>773</v>
      </c>
      <c r="O68" s="257">
        <f t="shared" si="41"/>
        <v>2708</v>
      </c>
      <c r="P68" s="257">
        <f t="shared" si="42"/>
        <v>807</v>
      </c>
      <c r="Q68" s="257">
        <f t="shared" si="43"/>
        <v>2825</v>
      </c>
      <c r="R68" s="257">
        <f t="shared" si="44"/>
        <v>849</v>
      </c>
      <c r="S68" s="257">
        <f t="shared" si="45"/>
        <v>2972</v>
      </c>
      <c r="T68" s="257">
        <f t="shared" si="46"/>
        <v>892</v>
      </c>
      <c r="U68" s="257">
        <f t="shared" si="47"/>
        <v>3120</v>
      </c>
      <c r="V68" s="257">
        <f t="shared" si="48"/>
        <v>934</v>
      </c>
      <c r="W68" s="257">
        <f t="shared" si="49"/>
        <v>3268</v>
      </c>
      <c r="X68" s="257">
        <f t="shared" si="50"/>
        <v>976</v>
      </c>
      <c r="Y68" s="257">
        <f t="shared" si="51"/>
        <v>3416</v>
      </c>
      <c r="Z68" s="257">
        <f t="shared" si="52"/>
        <v>1019</v>
      </c>
      <c r="AA68" s="257">
        <f t="shared" si="53"/>
        <v>3564</v>
      </c>
      <c r="AB68" s="257"/>
      <c r="AC68" s="259"/>
    </row>
    <row r="69" spans="1:29" s="46" customFormat="1" ht="11.15" customHeight="1" thickBot="1">
      <c r="A69" s="52">
        <v>30</v>
      </c>
      <c r="B69" s="257">
        <f t="shared" si="28"/>
        <v>607</v>
      </c>
      <c r="C69" s="257">
        <f t="shared" si="29"/>
        <v>2125</v>
      </c>
      <c r="D69" s="257">
        <f t="shared" si="30"/>
        <v>635</v>
      </c>
      <c r="E69" s="257">
        <f t="shared" si="31"/>
        <v>2222</v>
      </c>
      <c r="F69" s="257">
        <f t="shared" si="32"/>
        <v>663</v>
      </c>
      <c r="G69" s="257">
        <f t="shared" si="33"/>
        <v>2319</v>
      </c>
      <c r="H69" s="257">
        <f t="shared" si="34"/>
        <v>697</v>
      </c>
      <c r="I69" s="257">
        <f t="shared" si="35"/>
        <v>2439</v>
      </c>
      <c r="J69" s="257">
        <f t="shared" si="36"/>
        <v>732</v>
      </c>
      <c r="K69" s="257">
        <f t="shared" si="37"/>
        <v>2560</v>
      </c>
      <c r="L69" s="257">
        <f t="shared" si="38"/>
        <v>766</v>
      </c>
      <c r="M69" s="257">
        <f t="shared" si="39"/>
        <v>2681</v>
      </c>
      <c r="N69" s="257">
        <f t="shared" si="40"/>
        <v>801</v>
      </c>
      <c r="O69" s="257">
        <f t="shared" si="41"/>
        <v>2802</v>
      </c>
      <c r="P69" s="257">
        <f t="shared" si="42"/>
        <v>835</v>
      </c>
      <c r="Q69" s="257">
        <f t="shared" si="43"/>
        <v>2922</v>
      </c>
      <c r="R69" s="257">
        <f t="shared" si="44"/>
        <v>878</v>
      </c>
      <c r="S69" s="257">
        <f t="shared" si="45"/>
        <v>3075</v>
      </c>
      <c r="T69" s="257">
        <f t="shared" si="46"/>
        <v>922</v>
      </c>
      <c r="U69" s="257">
        <f t="shared" si="47"/>
        <v>3228</v>
      </c>
      <c r="V69" s="257">
        <f t="shared" si="48"/>
        <v>966</v>
      </c>
      <c r="W69" s="257">
        <f t="shared" si="49"/>
        <v>3381</v>
      </c>
      <c r="X69" s="257">
        <f t="shared" si="50"/>
        <v>1010</v>
      </c>
      <c r="Y69" s="257">
        <f t="shared" si="51"/>
        <v>3534</v>
      </c>
      <c r="Z69" s="260">
        <f t="shared" si="52"/>
        <v>1054</v>
      </c>
      <c r="AA69" s="260">
        <f t="shared" si="53"/>
        <v>3687</v>
      </c>
      <c r="AB69" s="260"/>
      <c r="AC69" s="259"/>
    </row>
    <row r="70" spans="1:29" ht="12" customHeight="1">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C70" s="263"/>
    </row>
    <row r="71" spans="1:29" ht="12" customHeight="1">
      <c r="A71" s="443"/>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105" t="s">
        <v>548</v>
      </c>
      <c r="AC71" s="264"/>
    </row>
    <row r="72" spans="1:29" s="256" customFormat="1" ht="12"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C72" s="105"/>
    </row>
    <row r="73" spans="1:29" ht="12" customHeight="1">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row>
    <row r="74" spans="1:29" ht="12" customHeight="1">
      <c r="A74" s="444"/>
      <c r="B74" s="444"/>
      <c r="C74" s="444"/>
      <c r="D74" s="444"/>
      <c r="E74" s="444"/>
      <c r="F74" s="444"/>
      <c r="G74" s="444"/>
      <c r="H74" s="444"/>
      <c r="I74" s="444"/>
      <c r="J74" s="444"/>
      <c r="K74" s="444"/>
      <c r="L74" s="444"/>
      <c r="M74" s="444"/>
      <c r="N74" s="444"/>
      <c r="O74" s="444"/>
      <c r="P74" s="444"/>
      <c r="Q74" s="444"/>
      <c r="R74" s="444"/>
      <c r="S74" s="444"/>
      <c r="T74" s="444"/>
      <c r="U74" s="444"/>
      <c r="V74" s="444"/>
      <c r="W74" s="373"/>
      <c r="X74" s="373"/>
      <c r="Y74" s="373"/>
      <c r="Z74" s="373"/>
      <c r="AA74" s="264" t="s">
        <v>435</v>
      </c>
    </row>
  </sheetData>
  <mergeCells count="51">
    <mergeCell ref="A71:AA71"/>
    <mergeCell ref="A74:V74"/>
    <mergeCell ref="P38:Q38"/>
    <mergeCell ref="R38:S38"/>
    <mergeCell ref="T38:U38"/>
    <mergeCell ref="V38:W38"/>
    <mergeCell ref="X38:Y38"/>
    <mergeCell ref="Z38:AA38"/>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R4:S4"/>
    <mergeCell ref="T4:U4"/>
    <mergeCell ref="V4:W4"/>
    <mergeCell ref="X37:Y37"/>
    <mergeCell ref="Z37:AA37"/>
    <mergeCell ref="A36:AA36"/>
    <mergeCell ref="A37:A39"/>
    <mergeCell ref="B37:C37"/>
    <mergeCell ref="D37:E37"/>
    <mergeCell ref="F37:G37"/>
    <mergeCell ref="H37:I37"/>
    <mergeCell ref="J37:K37"/>
    <mergeCell ref="A1:AC1"/>
    <mergeCell ref="A2:AC2"/>
    <mergeCell ref="A3:A5"/>
    <mergeCell ref="B3:AA3"/>
    <mergeCell ref="AB3:AC3"/>
    <mergeCell ref="B4:C4"/>
    <mergeCell ref="D4:E4"/>
    <mergeCell ref="F4:G4"/>
    <mergeCell ref="H4:I4"/>
    <mergeCell ref="J4:K4"/>
    <mergeCell ref="X4:Y4"/>
    <mergeCell ref="Z4:AA4"/>
    <mergeCell ref="AB4:AC4"/>
    <mergeCell ref="L4:M4"/>
    <mergeCell ref="N4:O4"/>
    <mergeCell ref="P4:Q4"/>
  </mergeCells>
  <phoneticPr fontId="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72B7-DF40-4465-9AEE-DA4C1C53A79C}">
  <sheetPr codeName="工作表10">
    <tabColor rgb="FFC00000"/>
  </sheetPr>
  <dimension ref="A1:AE74"/>
  <sheetViews>
    <sheetView workbookViewId="0">
      <selection activeCell="M13" sqref="M13"/>
    </sheetView>
  </sheetViews>
  <sheetFormatPr defaultColWidth="9" defaultRowHeight="17"/>
  <cols>
    <col min="1" max="1" width="8.90625" style="53" customWidth="1"/>
    <col min="2" max="29" width="6.08984375" style="53" customWidth="1"/>
    <col min="30" max="30" width="3.26953125" style="53" customWidth="1"/>
    <col min="31" max="31" width="10.453125" style="53" customWidth="1"/>
    <col min="32" max="256" width="9" style="53"/>
    <col min="257" max="257" width="8.90625" style="53" customWidth="1"/>
    <col min="258" max="285" width="6.08984375" style="53" customWidth="1"/>
    <col min="286" max="286" width="3.26953125" style="53" customWidth="1"/>
    <col min="287" max="287" width="10.453125" style="53" customWidth="1"/>
    <col min="288" max="512" width="9" style="53"/>
    <col min="513" max="513" width="8.90625" style="53" customWidth="1"/>
    <col min="514" max="541" width="6.08984375" style="53" customWidth="1"/>
    <col min="542" max="542" width="3.26953125" style="53" customWidth="1"/>
    <col min="543" max="543" width="10.453125" style="53" customWidth="1"/>
    <col min="544" max="768" width="9" style="53"/>
    <col min="769" max="769" width="8.90625" style="53" customWidth="1"/>
    <col min="770" max="797" width="6.08984375" style="53" customWidth="1"/>
    <col min="798" max="798" width="3.26953125" style="53" customWidth="1"/>
    <col min="799" max="799" width="10.453125" style="53" customWidth="1"/>
    <col min="800" max="1024" width="9" style="53"/>
    <col min="1025" max="1025" width="8.90625" style="53" customWidth="1"/>
    <col min="1026" max="1053" width="6.08984375" style="53" customWidth="1"/>
    <col min="1054" max="1054" width="3.26953125" style="53" customWidth="1"/>
    <col min="1055" max="1055" width="10.453125" style="53" customWidth="1"/>
    <col min="1056" max="1280" width="9" style="53"/>
    <col min="1281" max="1281" width="8.90625" style="53" customWidth="1"/>
    <col min="1282" max="1309" width="6.08984375" style="53" customWidth="1"/>
    <col min="1310" max="1310" width="3.26953125" style="53" customWidth="1"/>
    <col min="1311" max="1311" width="10.453125" style="53" customWidth="1"/>
    <col min="1312" max="1536" width="9" style="53"/>
    <col min="1537" max="1537" width="8.90625" style="53" customWidth="1"/>
    <col min="1538" max="1565" width="6.08984375" style="53" customWidth="1"/>
    <col min="1566" max="1566" width="3.26953125" style="53" customWidth="1"/>
    <col min="1567" max="1567" width="10.453125" style="53" customWidth="1"/>
    <col min="1568" max="1792" width="9" style="53"/>
    <col min="1793" max="1793" width="8.90625" style="53" customWidth="1"/>
    <col min="1794" max="1821" width="6.08984375" style="53" customWidth="1"/>
    <col min="1822" max="1822" width="3.26953125" style="53" customWidth="1"/>
    <col min="1823" max="1823" width="10.453125" style="53" customWidth="1"/>
    <col min="1824" max="2048" width="9" style="53"/>
    <col min="2049" max="2049" width="8.90625" style="53" customWidth="1"/>
    <col min="2050" max="2077" width="6.08984375" style="53" customWidth="1"/>
    <col min="2078" max="2078" width="3.26953125" style="53" customWidth="1"/>
    <col min="2079" max="2079" width="10.453125" style="53" customWidth="1"/>
    <col min="2080" max="2304" width="9" style="53"/>
    <col min="2305" max="2305" width="8.90625" style="53" customWidth="1"/>
    <col min="2306" max="2333" width="6.08984375" style="53" customWidth="1"/>
    <col min="2334" max="2334" width="3.26953125" style="53" customWidth="1"/>
    <col min="2335" max="2335" width="10.453125" style="53" customWidth="1"/>
    <col min="2336" max="2560" width="9" style="53"/>
    <col min="2561" max="2561" width="8.90625" style="53" customWidth="1"/>
    <col min="2562" max="2589" width="6.08984375" style="53" customWidth="1"/>
    <col min="2590" max="2590" width="3.26953125" style="53" customWidth="1"/>
    <col min="2591" max="2591" width="10.453125" style="53" customWidth="1"/>
    <col min="2592" max="2816" width="9" style="53"/>
    <col min="2817" max="2817" width="8.90625" style="53" customWidth="1"/>
    <col min="2818" max="2845" width="6.08984375" style="53" customWidth="1"/>
    <col min="2846" max="2846" width="3.26953125" style="53" customWidth="1"/>
    <col min="2847" max="2847" width="10.453125" style="53" customWidth="1"/>
    <col min="2848" max="3072" width="9" style="53"/>
    <col min="3073" max="3073" width="8.90625" style="53" customWidth="1"/>
    <col min="3074" max="3101" width="6.08984375" style="53" customWidth="1"/>
    <col min="3102" max="3102" width="3.26953125" style="53" customWidth="1"/>
    <col min="3103" max="3103" width="10.453125" style="53" customWidth="1"/>
    <col min="3104" max="3328" width="9" style="53"/>
    <col min="3329" max="3329" width="8.90625" style="53" customWidth="1"/>
    <col min="3330" max="3357" width="6.08984375" style="53" customWidth="1"/>
    <col min="3358" max="3358" width="3.26953125" style="53" customWidth="1"/>
    <col min="3359" max="3359" width="10.453125" style="53" customWidth="1"/>
    <col min="3360" max="3584" width="9" style="53"/>
    <col min="3585" max="3585" width="8.90625" style="53" customWidth="1"/>
    <col min="3586" max="3613" width="6.08984375" style="53" customWidth="1"/>
    <col min="3614" max="3614" width="3.26953125" style="53" customWidth="1"/>
    <col min="3615" max="3615" width="10.453125" style="53" customWidth="1"/>
    <col min="3616" max="3840" width="9" style="53"/>
    <col min="3841" max="3841" width="8.90625" style="53" customWidth="1"/>
    <col min="3842" max="3869" width="6.08984375" style="53" customWidth="1"/>
    <col min="3870" max="3870" width="3.26953125" style="53" customWidth="1"/>
    <col min="3871" max="3871" width="10.453125" style="53" customWidth="1"/>
    <col min="3872" max="4096" width="9" style="53"/>
    <col min="4097" max="4097" width="8.90625" style="53" customWidth="1"/>
    <col min="4098" max="4125" width="6.08984375" style="53" customWidth="1"/>
    <col min="4126" max="4126" width="3.26953125" style="53" customWidth="1"/>
    <col min="4127" max="4127" width="10.453125" style="53" customWidth="1"/>
    <col min="4128" max="4352" width="9" style="53"/>
    <col min="4353" max="4353" width="8.90625" style="53" customWidth="1"/>
    <col min="4354" max="4381" width="6.08984375" style="53" customWidth="1"/>
    <col min="4382" max="4382" width="3.26953125" style="53" customWidth="1"/>
    <col min="4383" max="4383" width="10.453125" style="53" customWidth="1"/>
    <col min="4384" max="4608" width="9" style="53"/>
    <col min="4609" max="4609" width="8.90625" style="53" customWidth="1"/>
    <col min="4610" max="4637" width="6.08984375" style="53" customWidth="1"/>
    <col min="4638" max="4638" width="3.26953125" style="53" customWidth="1"/>
    <col min="4639" max="4639" width="10.453125" style="53" customWidth="1"/>
    <col min="4640" max="4864" width="9" style="53"/>
    <col min="4865" max="4865" width="8.90625" style="53" customWidth="1"/>
    <col min="4866" max="4893" width="6.08984375" style="53" customWidth="1"/>
    <col min="4894" max="4894" width="3.26953125" style="53" customWidth="1"/>
    <col min="4895" max="4895" width="10.453125" style="53" customWidth="1"/>
    <col min="4896" max="5120" width="9" style="53"/>
    <col min="5121" max="5121" width="8.90625" style="53" customWidth="1"/>
    <col min="5122" max="5149" width="6.08984375" style="53" customWidth="1"/>
    <col min="5150" max="5150" width="3.26953125" style="53" customWidth="1"/>
    <col min="5151" max="5151" width="10.453125" style="53" customWidth="1"/>
    <col min="5152" max="5376" width="9" style="53"/>
    <col min="5377" max="5377" width="8.90625" style="53" customWidth="1"/>
    <col min="5378" max="5405" width="6.08984375" style="53" customWidth="1"/>
    <col min="5406" max="5406" width="3.26953125" style="53" customWidth="1"/>
    <col min="5407" max="5407" width="10.453125" style="53" customWidth="1"/>
    <col min="5408" max="5632" width="9" style="53"/>
    <col min="5633" max="5633" width="8.90625" style="53" customWidth="1"/>
    <col min="5634" max="5661" width="6.08984375" style="53" customWidth="1"/>
    <col min="5662" max="5662" width="3.26953125" style="53" customWidth="1"/>
    <col min="5663" max="5663" width="10.453125" style="53" customWidth="1"/>
    <col min="5664" max="5888" width="9" style="53"/>
    <col min="5889" max="5889" width="8.90625" style="53" customWidth="1"/>
    <col min="5890" max="5917" width="6.08984375" style="53" customWidth="1"/>
    <col min="5918" max="5918" width="3.26953125" style="53" customWidth="1"/>
    <col min="5919" max="5919" width="10.453125" style="53" customWidth="1"/>
    <col min="5920" max="6144" width="9" style="53"/>
    <col min="6145" max="6145" width="8.90625" style="53" customWidth="1"/>
    <col min="6146" max="6173" width="6.08984375" style="53" customWidth="1"/>
    <col min="6174" max="6174" width="3.26953125" style="53" customWidth="1"/>
    <col min="6175" max="6175" width="10.453125" style="53" customWidth="1"/>
    <col min="6176" max="6400" width="9" style="53"/>
    <col min="6401" max="6401" width="8.90625" style="53" customWidth="1"/>
    <col min="6402" max="6429" width="6.08984375" style="53" customWidth="1"/>
    <col min="6430" max="6430" width="3.26953125" style="53" customWidth="1"/>
    <col min="6431" max="6431" width="10.453125" style="53" customWidth="1"/>
    <col min="6432" max="6656" width="9" style="53"/>
    <col min="6657" max="6657" width="8.90625" style="53" customWidth="1"/>
    <col min="6658" max="6685" width="6.08984375" style="53" customWidth="1"/>
    <col min="6686" max="6686" width="3.26953125" style="53" customWidth="1"/>
    <col min="6687" max="6687" width="10.453125" style="53" customWidth="1"/>
    <col min="6688" max="6912" width="9" style="53"/>
    <col min="6913" max="6913" width="8.90625" style="53" customWidth="1"/>
    <col min="6914" max="6941" width="6.08984375" style="53" customWidth="1"/>
    <col min="6942" max="6942" width="3.26953125" style="53" customWidth="1"/>
    <col min="6943" max="6943" width="10.453125" style="53" customWidth="1"/>
    <col min="6944" max="7168" width="9" style="53"/>
    <col min="7169" max="7169" width="8.90625" style="53" customWidth="1"/>
    <col min="7170" max="7197" width="6.08984375" style="53" customWidth="1"/>
    <col min="7198" max="7198" width="3.26953125" style="53" customWidth="1"/>
    <col min="7199" max="7199" width="10.453125" style="53" customWidth="1"/>
    <col min="7200" max="7424" width="9" style="53"/>
    <col min="7425" max="7425" width="8.90625" style="53" customWidth="1"/>
    <col min="7426" max="7453" width="6.08984375" style="53" customWidth="1"/>
    <col min="7454" max="7454" width="3.26953125" style="53" customWidth="1"/>
    <col min="7455" max="7455" width="10.453125" style="53" customWidth="1"/>
    <col min="7456" max="7680" width="9" style="53"/>
    <col min="7681" max="7681" width="8.90625" style="53" customWidth="1"/>
    <col min="7682" max="7709" width="6.08984375" style="53" customWidth="1"/>
    <col min="7710" max="7710" width="3.26953125" style="53" customWidth="1"/>
    <col min="7711" max="7711" width="10.453125" style="53" customWidth="1"/>
    <col min="7712" max="7936" width="9" style="53"/>
    <col min="7937" max="7937" width="8.90625" style="53" customWidth="1"/>
    <col min="7938" max="7965" width="6.08984375" style="53" customWidth="1"/>
    <col min="7966" max="7966" width="3.26953125" style="53" customWidth="1"/>
    <col min="7967" max="7967" width="10.453125" style="53" customWidth="1"/>
    <col min="7968" max="8192" width="9" style="53"/>
    <col min="8193" max="8193" width="8.90625" style="53" customWidth="1"/>
    <col min="8194" max="8221" width="6.08984375" style="53" customWidth="1"/>
    <col min="8222" max="8222" width="3.26953125" style="53" customWidth="1"/>
    <col min="8223" max="8223" width="10.453125" style="53" customWidth="1"/>
    <col min="8224" max="8448" width="9" style="53"/>
    <col min="8449" max="8449" width="8.90625" style="53" customWidth="1"/>
    <col min="8450" max="8477" width="6.08984375" style="53" customWidth="1"/>
    <col min="8478" max="8478" width="3.26953125" style="53" customWidth="1"/>
    <col min="8479" max="8479" width="10.453125" style="53" customWidth="1"/>
    <col min="8480" max="8704" width="9" style="53"/>
    <col min="8705" max="8705" width="8.90625" style="53" customWidth="1"/>
    <col min="8706" max="8733" width="6.08984375" style="53" customWidth="1"/>
    <col min="8734" max="8734" width="3.26953125" style="53" customWidth="1"/>
    <col min="8735" max="8735" width="10.453125" style="53" customWidth="1"/>
    <col min="8736" max="8960" width="9" style="53"/>
    <col min="8961" max="8961" width="8.90625" style="53" customWidth="1"/>
    <col min="8962" max="8989" width="6.08984375" style="53" customWidth="1"/>
    <col min="8990" max="8990" width="3.26953125" style="53" customWidth="1"/>
    <col min="8991" max="8991" width="10.453125" style="53" customWidth="1"/>
    <col min="8992" max="9216" width="9" style="53"/>
    <col min="9217" max="9217" width="8.90625" style="53" customWidth="1"/>
    <col min="9218" max="9245" width="6.08984375" style="53" customWidth="1"/>
    <col min="9246" max="9246" width="3.26953125" style="53" customWidth="1"/>
    <col min="9247" max="9247" width="10.453125" style="53" customWidth="1"/>
    <col min="9248" max="9472" width="9" style="53"/>
    <col min="9473" max="9473" width="8.90625" style="53" customWidth="1"/>
    <col min="9474" max="9501" width="6.08984375" style="53" customWidth="1"/>
    <col min="9502" max="9502" width="3.26953125" style="53" customWidth="1"/>
    <col min="9503" max="9503" width="10.453125" style="53" customWidth="1"/>
    <col min="9504" max="9728" width="9" style="53"/>
    <col min="9729" max="9729" width="8.90625" style="53" customWidth="1"/>
    <col min="9730" max="9757" width="6.08984375" style="53" customWidth="1"/>
    <col min="9758" max="9758" width="3.26953125" style="53" customWidth="1"/>
    <col min="9759" max="9759" width="10.453125" style="53" customWidth="1"/>
    <col min="9760" max="9984" width="9" style="53"/>
    <col min="9985" max="9985" width="8.90625" style="53" customWidth="1"/>
    <col min="9986" max="10013" width="6.08984375" style="53" customWidth="1"/>
    <col min="10014" max="10014" width="3.26953125" style="53" customWidth="1"/>
    <col min="10015" max="10015" width="10.453125" style="53" customWidth="1"/>
    <col min="10016" max="10240" width="9" style="53"/>
    <col min="10241" max="10241" width="8.90625" style="53" customWidth="1"/>
    <col min="10242" max="10269" width="6.08984375" style="53" customWidth="1"/>
    <col min="10270" max="10270" width="3.26953125" style="53" customWidth="1"/>
    <col min="10271" max="10271" width="10.453125" style="53" customWidth="1"/>
    <col min="10272" max="10496" width="9" style="53"/>
    <col min="10497" max="10497" width="8.90625" style="53" customWidth="1"/>
    <col min="10498" max="10525" width="6.08984375" style="53" customWidth="1"/>
    <col min="10526" max="10526" width="3.26953125" style="53" customWidth="1"/>
    <col min="10527" max="10527" width="10.453125" style="53" customWidth="1"/>
    <col min="10528" max="10752" width="9" style="53"/>
    <col min="10753" max="10753" width="8.90625" style="53" customWidth="1"/>
    <col min="10754" max="10781" width="6.08984375" style="53" customWidth="1"/>
    <col min="10782" max="10782" width="3.26953125" style="53" customWidth="1"/>
    <col min="10783" max="10783" width="10.453125" style="53" customWidth="1"/>
    <col min="10784" max="11008" width="9" style="53"/>
    <col min="11009" max="11009" width="8.90625" style="53" customWidth="1"/>
    <col min="11010" max="11037" width="6.08984375" style="53" customWidth="1"/>
    <col min="11038" max="11038" width="3.26953125" style="53" customWidth="1"/>
    <col min="11039" max="11039" width="10.453125" style="53" customWidth="1"/>
    <col min="11040" max="11264" width="9" style="53"/>
    <col min="11265" max="11265" width="8.90625" style="53" customWidth="1"/>
    <col min="11266" max="11293" width="6.08984375" style="53" customWidth="1"/>
    <col min="11294" max="11294" width="3.26953125" style="53" customWidth="1"/>
    <col min="11295" max="11295" width="10.453125" style="53" customWidth="1"/>
    <col min="11296" max="11520" width="9" style="53"/>
    <col min="11521" max="11521" width="8.90625" style="53" customWidth="1"/>
    <col min="11522" max="11549" width="6.08984375" style="53" customWidth="1"/>
    <col min="11550" max="11550" width="3.26953125" style="53" customWidth="1"/>
    <col min="11551" max="11551" width="10.453125" style="53" customWidth="1"/>
    <col min="11552" max="11776" width="9" style="53"/>
    <col min="11777" max="11777" width="8.90625" style="53" customWidth="1"/>
    <col min="11778" max="11805" width="6.08984375" style="53" customWidth="1"/>
    <col min="11806" max="11806" width="3.26953125" style="53" customWidth="1"/>
    <col min="11807" max="11807" width="10.453125" style="53" customWidth="1"/>
    <col min="11808" max="12032" width="9" style="53"/>
    <col min="12033" max="12033" width="8.90625" style="53" customWidth="1"/>
    <col min="12034" max="12061" width="6.08984375" style="53" customWidth="1"/>
    <col min="12062" max="12062" width="3.26953125" style="53" customWidth="1"/>
    <col min="12063" max="12063" width="10.453125" style="53" customWidth="1"/>
    <col min="12064" max="12288" width="9" style="53"/>
    <col min="12289" max="12289" width="8.90625" style="53" customWidth="1"/>
    <col min="12290" max="12317" width="6.08984375" style="53" customWidth="1"/>
    <col min="12318" max="12318" width="3.26953125" style="53" customWidth="1"/>
    <col min="12319" max="12319" width="10.453125" style="53" customWidth="1"/>
    <col min="12320" max="12544" width="9" style="53"/>
    <col min="12545" max="12545" width="8.90625" style="53" customWidth="1"/>
    <col min="12546" max="12573" width="6.08984375" style="53" customWidth="1"/>
    <col min="12574" max="12574" width="3.26953125" style="53" customWidth="1"/>
    <col min="12575" max="12575" width="10.453125" style="53" customWidth="1"/>
    <col min="12576" max="12800" width="9" style="53"/>
    <col min="12801" max="12801" width="8.90625" style="53" customWidth="1"/>
    <col min="12802" max="12829" width="6.08984375" style="53" customWidth="1"/>
    <col min="12830" max="12830" width="3.26953125" style="53" customWidth="1"/>
    <col min="12831" max="12831" width="10.453125" style="53" customWidth="1"/>
    <col min="12832" max="13056" width="9" style="53"/>
    <col min="13057" max="13057" width="8.90625" style="53" customWidth="1"/>
    <col min="13058" max="13085" width="6.08984375" style="53" customWidth="1"/>
    <col min="13086" max="13086" width="3.26953125" style="53" customWidth="1"/>
    <col min="13087" max="13087" width="10.453125" style="53" customWidth="1"/>
    <col min="13088" max="13312" width="9" style="53"/>
    <col min="13313" max="13313" width="8.90625" style="53" customWidth="1"/>
    <col min="13314" max="13341" width="6.08984375" style="53" customWidth="1"/>
    <col min="13342" max="13342" width="3.26953125" style="53" customWidth="1"/>
    <col min="13343" max="13343" width="10.453125" style="53" customWidth="1"/>
    <col min="13344" max="13568" width="9" style="53"/>
    <col min="13569" max="13569" width="8.90625" style="53" customWidth="1"/>
    <col min="13570" max="13597" width="6.08984375" style="53" customWidth="1"/>
    <col min="13598" max="13598" width="3.26953125" style="53" customWidth="1"/>
    <col min="13599" max="13599" width="10.453125" style="53" customWidth="1"/>
    <col min="13600" max="13824" width="9" style="53"/>
    <col min="13825" max="13825" width="8.90625" style="53" customWidth="1"/>
    <col min="13826" max="13853" width="6.08984375" style="53" customWidth="1"/>
    <col min="13854" max="13854" width="3.26953125" style="53" customWidth="1"/>
    <col min="13855" max="13855" width="10.453125" style="53" customWidth="1"/>
    <col min="13856" max="14080" width="9" style="53"/>
    <col min="14081" max="14081" width="8.90625" style="53" customWidth="1"/>
    <col min="14082" max="14109" width="6.08984375" style="53" customWidth="1"/>
    <col min="14110" max="14110" width="3.26953125" style="53" customWidth="1"/>
    <col min="14111" max="14111" width="10.453125" style="53" customWidth="1"/>
    <col min="14112" max="14336" width="9" style="53"/>
    <col min="14337" max="14337" width="8.90625" style="53" customWidth="1"/>
    <col min="14338" max="14365" width="6.08984375" style="53" customWidth="1"/>
    <col min="14366" max="14366" width="3.26953125" style="53" customWidth="1"/>
    <col min="14367" max="14367" width="10.453125" style="53" customWidth="1"/>
    <col min="14368" max="14592" width="9" style="53"/>
    <col min="14593" max="14593" width="8.90625" style="53" customWidth="1"/>
    <col min="14594" max="14621" width="6.08984375" style="53" customWidth="1"/>
    <col min="14622" max="14622" width="3.26953125" style="53" customWidth="1"/>
    <col min="14623" max="14623" width="10.453125" style="53" customWidth="1"/>
    <col min="14624" max="14848" width="9" style="53"/>
    <col min="14849" max="14849" width="8.90625" style="53" customWidth="1"/>
    <col min="14850" max="14877" width="6.08984375" style="53" customWidth="1"/>
    <col min="14878" max="14878" width="3.26953125" style="53" customWidth="1"/>
    <col min="14879" max="14879" width="10.453125" style="53" customWidth="1"/>
    <col min="14880" max="15104" width="9" style="53"/>
    <col min="15105" max="15105" width="8.90625" style="53" customWidth="1"/>
    <col min="15106" max="15133" width="6.08984375" style="53" customWidth="1"/>
    <col min="15134" max="15134" width="3.26953125" style="53" customWidth="1"/>
    <col min="15135" max="15135" width="10.453125" style="53" customWidth="1"/>
    <col min="15136" max="15360" width="9" style="53"/>
    <col min="15361" max="15361" width="8.90625" style="53" customWidth="1"/>
    <col min="15362" max="15389" width="6.08984375" style="53" customWidth="1"/>
    <col min="15390" max="15390" width="3.26953125" style="53" customWidth="1"/>
    <col min="15391" max="15391" width="10.453125" style="53" customWidth="1"/>
    <col min="15392" max="15616" width="9" style="53"/>
    <col min="15617" max="15617" width="8.90625" style="53" customWidth="1"/>
    <col min="15618" max="15645" width="6.08984375" style="53" customWidth="1"/>
    <col min="15646" max="15646" width="3.26953125" style="53" customWidth="1"/>
    <col min="15647" max="15647" width="10.453125" style="53" customWidth="1"/>
    <col min="15648" max="15872" width="9" style="53"/>
    <col min="15873" max="15873" width="8.90625" style="53" customWidth="1"/>
    <col min="15874" max="15901" width="6.08984375" style="53" customWidth="1"/>
    <col min="15902" max="15902" width="3.26953125" style="53" customWidth="1"/>
    <col min="15903" max="15903" width="10.453125" style="53" customWidth="1"/>
    <col min="15904" max="16128" width="9" style="53"/>
    <col min="16129" max="16129" width="8.90625" style="53" customWidth="1"/>
    <col min="16130" max="16157" width="6.08984375" style="53" customWidth="1"/>
    <col min="16158" max="16158" width="3.26953125" style="53" customWidth="1"/>
    <col min="16159" max="16159" width="10.453125" style="53" customWidth="1"/>
    <col min="16160" max="16384" width="9" style="53"/>
  </cols>
  <sheetData>
    <row r="1" spans="1:31" s="91" customFormat="1" ht="23.25" customHeight="1">
      <c r="A1" s="445" t="s">
        <v>549</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row>
    <row r="2" spans="1:31" s="265" customFormat="1" ht="18" customHeight="1" thickBot="1">
      <c r="A2" s="446" t="s">
        <v>494</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row>
    <row r="3" spans="1:31" ht="12" customHeight="1">
      <c r="A3" s="448"/>
      <c r="B3" s="451" t="s">
        <v>22</v>
      </c>
      <c r="C3" s="452"/>
      <c r="D3" s="453"/>
      <c r="E3" s="454"/>
      <c r="F3" s="455" t="s">
        <v>54</v>
      </c>
      <c r="G3" s="456"/>
      <c r="H3" s="456"/>
      <c r="I3" s="456"/>
      <c r="J3" s="456"/>
      <c r="K3" s="456"/>
      <c r="L3" s="456"/>
      <c r="M3" s="456"/>
      <c r="N3" s="456"/>
      <c r="O3" s="456"/>
      <c r="P3" s="456"/>
      <c r="Q3" s="456"/>
      <c r="R3" s="456"/>
      <c r="S3" s="456"/>
      <c r="T3" s="456"/>
      <c r="U3" s="456"/>
      <c r="V3" s="456"/>
      <c r="W3" s="456"/>
      <c r="X3" s="456"/>
      <c r="Y3" s="456"/>
      <c r="Z3" s="456"/>
      <c r="AA3" s="457"/>
      <c r="AB3" s="458" t="s">
        <v>550</v>
      </c>
      <c r="AC3" s="459"/>
      <c r="AE3" s="55" t="s">
        <v>42</v>
      </c>
    </row>
    <row r="4" spans="1:31" ht="12" customHeight="1">
      <c r="A4" s="449"/>
      <c r="B4" s="460">
        <v>11100</v>
      </c>
      <c r="C4" s="460"/>
      <c r="D4" s="460">
        <v>12540</v>
      </c>
      <c r="E4" s="460"/>
      <c r="F4" s="460">
        <v>13500</v>
      </c>
      <c r="G4" s="460"/>
      <c r="H4" s="460">
        <v>15840</v>
      </c>
      <c r="I4" s="460"/>
      <c r="J4" s="461">
        <v>16500</v>
      </c>
      <c r="K4" s="462"/>
      <c r="L4" s="460">
        <v>17280</v>
      </c>
      <c r="M4" s="460"/>
      <c r="N4" s="460">
        <v>17880</v>
      </c>
      <c r="O4" s="460"/>
      <c r="P4" s="460">
        <v>19047</v>
      </c>
      <c r="Q4" s="460"/>
      <c r="R4" s="460">
        <v>20008</v>
      </c>
      <c r="S4" s="460"/>
      <c r="T4" s="460">
        <v>21009</v>
      </c>
      <c r="U4" s="460"/>
      <c r="V4" s="460">
        <v>22000</v>
      </c>
      <c r="W4" s="460"/>
      <c r="X4" s="460">
        <v>23100</v>
      </c>
      <c r="Y4" s="460"/>
      <c r="Z4" s="461">
        <v>24000</v>
      </c>
      <c r="AA4" s="462"/>
      <c r="AB4" s="461">
        <v>25250</v>
      </c>
      <c r="AC4" s="463"/>
      <c r="AE4" s="56">
        <v>0.105</v>
      </c>
    </row>
    <row r="5" spans="1:31" ht="12" customHeight="1">
      <c r="A5" s="450"/>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266">
        <f t="shared" ref="B6:B35" si="0">ROUND($B$4*$A6/30*$AE$4*20/100,0)</f>
        <v>8</v>
      </c>
      <c r="C6" s="266">
        <f t="shared" ref="C6:C35" si="1">ROUND($B$4*$A6/30*$AE$4*70/100,0)</f>
        <v>27</v>
      </c>
      <c r="D6" s="266">
        <f t="shared" ref="D6:D35" si="2">ROUND($D$4*$A6/30*$AE$4*20/100,0)</f>
        <v>9</v>
      </c>
      <c r="E6" s="266">
        <f t="shared" ref="E6:E35" si="3">ROUND($D$4*$A6/30*$AE$4*70/100,0)</f>
        <v>31</v>
      </c>
      <c r="F6" s="266">
        <f t="shared" ref="F6:F35" si="4">ROUND($F$4*$A6/30*$AE$4*20/100,0)</f>
        <v>9</v>
      </c>
      <c r="G6" s="266">
        <f t="shared" ref="G6:G35" si="5">ROUND($F$4*$A6/30*$AE$4*70/100,0)</f>
        <v>33</v>
      </c>
      <c r="H6" s="266">
        <f t="shared" ref="H6:H35" si="6">ROUND($H$4*$A6/30*$AE$4*20/100,0)</f>
        <v>11</v>
      </c>
      <c r="I6" s="266">
        <f t="shared" ref="I6:I35" si="7">ROUND($H$4*$A6/30*$AE$4*70/100,0)</f>
        <v>39</v>
      </c>
      <c r="J6" s="266">
        <f t="shared" ref="J6:J35" si="8">ROUND($J$4*$A6/30*$AE$4*20/100,0)</f>
        <v>12</v>
      </c>
      <c r="K6" s="266">
        <f t="shared" ref="K6:K35" si="9">ROUND($J$4*$A6/30*$AE$4*70/100,0)</f>
        <v>40</v>
      </c>
      <c r="L6" s="266">
        <f t="shared" ref="L6:L35" si="10">ROUND($L$4*$A6/30*$AE$4*20/100,0)</f>
        <v>12</v>
      </c>
      <c r="M6" s="266">
        <f t="shared" ref="M6:M35" si="11">ROUND($L$4*$A6/30*$AE$4*70/100,0)</f>
        <v>42</v>
      </c>
      <c r="N6" s="266">
        <f t="shared" ref="N6:N35" si="12">ROUND($N$4*$A6/30*$AE$4*20/100,0)</f>
        <v>13</v>
      </c>
      <c r="O6" s="266">
        <f t="shared" ref="O6:O35" si="13">ROUND($N$4*$A6/30*$AE$4*70/100,0)</f>
        <v>44</v>
      </c>
      <c r="P6" s="266">
        <f t="shared" ref="P6:P35" si="14">ROUND($P$4*$A6/30*$AE$4*20/100,0)</f>
        <v>13</v>
      </c>
      <c r="Q6" s="266">
        <f t="shared" ref="Q6:Q35" si="15">ROUND($P$4*$A6/30*$AE$4*70/100,0)</f>
        <v>47</v>
      </c>
      <c r="R6" s="266">
        <f t="shared" ref="R6:R35" si="16">ROUND($R$4*$A6/30*$AE$4*20/100,0)</f>
        <v>14</v>
      </c>
      <c r="S6" s="266">
        <f t="shared" ref="S6:S35" si="17">ROUND($R$4*$A6/30*$AE$4*70/100,0)</f>
        <v>49</v>
      </c>
      <c r="T6" s="266">
        <f t="shared" ref="T6:T35" si="18">ROUND($T$4*$A6/30*$AE$4*20/100,0)</f>
        <v>15</v>
      </c>
      <c r="U6" s="266">
        <f t="shared" ref="U6:U35" si="19">ROUND($T$4*$A6/30*$AE$4*70/100,0)</f>
        <v>51</v>
      </c>
      <c r="V6" s="266">
        <f t="shared" ref="V6:V35" si="20">ROUND($V$4*$A6/30*$AE$4*20/100,0)</f>
        <v>15</v>
      </c>
      <c r="W6" s="266">
        <f t="shared" ref="W6:W35" si="21">ROUND($V$4*$A6/30*$AE$4*70/100,0)</f>
        <v>54</v>
      </c>
      <c r="X6" s="266">
        <f t="shared" ref="X6:X35" si="22">ROUND($X$4*$A6/30*$AE$4*20/100,0)</f>
        <v>16</v>
      </c>
      <c r="Y6" s="266">
        <f t="shared" ref="Y6:Y35" si="23">ROUND($X$4*$A6/30*$AE$4*70/100,0)</f>
        <v>57</v>
      </c>
      <c r="Z6" s="266">
        <f t="shared" ref="Z6:Z35" si="24">ROUND($Z$4*$A6/30*$AE$4*20/100,0)</f>
        <v>17</v>
      </c>
      <c r="AA6" s="266">
        <f t="shared" ref="AA6:AA35" si="25">ROUND($Z$4*$A6/30*$AE$4*70/100,0)</f>
        <v>59</v>
      </c>
      <c r="AB6" s="266">
        <f t="shared" ref="AB6:AB35" si="26">ROUND($AB$4*$A6/30*$AE$4*20/100,0)</f>
        <v>18</v>
      </c>
      <c r="AC6" s="267">
        <f t="shared" ref="AC6:AC35" si="27">ROUND($AB$4*$A6/30*$AE$4*70/100,0)</f>
        <v>62</v>
      </c>
    </row>
    <row r="7" spans="1:31" s="62" customFormat="1" ht="11.15" customHeight="1">
      <c r="A7" s="59">
        <v>2</v>
      </c>
      <c r="B7" s="266">
        <f t="shared" si="0"/>
        <v>16</v>
      </c>
      <c r="C7" s="266">
        <f t="shared" si="1"/>
        <v>54</v>
      </c>
      <c r="D7" s="266">
        <f t="shared" si="2"/>
        <v>18</v>
      </c>
      <c r="E7" s="266">
        <f t="shared" si="3"/>
        <v>61</v>
      </c>
      <c r="F7" s="266">
        <f t="shared" si="4"/>
        <v>19</v>
      </c>
      <c r="G7" s="266">
        <f t="shared" si="5"/>
        <v>66</v>
      </c>
      <c r="H7" s="266">
        <f t="shared" si="6"/>
        <v>22</v>
      </c>
      <c r="I7" s="266">
        <f t="shared" si="7"/>
        <v>78</v>
      </c>
      <c r="J7" s="266">
        <f t="shared" si="8"/>
        <v>23</v>
      </c>
      <c r="K7" s="266">
        <f t="shared" si="9"/>
        <v>81</v>
      </c>
      <c r="L7" s="266">
        <f t="shared" si="10"/>
        <v>24</v>
      </c>
      <c r="M7" s="266">
        <f t="shared" si="11"/>
        <v>85</v>
      </c>
      <c r="N7" s="266">
        <f t="shared" si="12"/>
        <v>25</v>
      </c>
      <c r="O7" s="266">
        <f t="shared" si="13"/>
        <v>88</v>
      </c>
      <c r="P7" s="266">
        <f t="shared" si="14"/>
        <v>27</v>
      </c>
      <c r="Q7" s="266">
        <f t="shared" si="15"/>
        <v>93</v>
      </c>
      <c r="R7" s="266">
        <f t="shared" si="16"/>
        <v>28</v>
      </c>
      <c r="S7" s="266">
        <f t="shared" si="17"/>
        <v>98</v>
      </c>
      <c r="T7" s="266">
        <f t="shared" si="18"/>
        <v>29</v>
      </c>
      <c r="U7" s="266">
        <f t="shared" si="19"/>
        <v>103</v>
      </c>
      <c r="V7" s="266">
        <f t="shared" si="20"/>
        <v>31</v>
      </c>
      <c r="W7" s="266">
        <f t="shared" si="21"/>
        <v>108</v>
      </c>
      <c r="X7" s="266">
        <f t="shared" si="22"/>
        <v>32</v>
      </c>
      <c r="Y7" s="266">
        <f t="shared" si="23"/>
        <v>113</v>
      </c>
      <c r="Z7" s="266">
        <f t="shared" si="24"/>
        <v>34</v>
      </c>
      <c r="AA7" s="266">
        <f t="shared" si="25"/>
        <v>118</v>
      </c>
      <c r="AB7" s="266">
        <f t="shared" si="26"/>
        <v>35</v>
      </c>
      <c r="AC7" s="267">
        <f t="shared" si="27"/>
        <v>124</v>
      </c>
    </row>
    <row r="8" spans="1:31" s="62" customFormat="1" ht="11.15" customHeight="1">
      <c r="A8" s="59">
        <v>3</v>
      </c>
      <c r="B8" s="266">
        <f t="shared" si="0"/>
        <v>23</v>
      </c>
      <c r="C8" s="266">
        <f t="shared" si="1"/>
        <v>82</v>
      </c>
      <c r="D8" s="266">
        <f t="shared" si="2"/>
        <v>26</v>
      </c>
      <c r="E8" s="266">
        <f t="shared" si="3"/>
        <v>92</v>
      </c>
      <c r="F8" s="266">
        <f t="shared" si="4"/>
        <v>28</v>
      </c>
      <c r="G8" s="266">
        <f t="shared" si="5"/>
        <v>99</v>
      </c>
      <c r="H8" s="266">
        <f t="shared" si="6"/>
        <v>33</v>
      </c>
      <c r="I8" s="266">
        <f t="shared" si="7"/>
        <v>116</v>
      </c>
      <c r="J8" s="266">
        <f t="shared" si="8"/>
        <v>35</v>
      </c>
      <c r="K8" s="266">
        <f t="shared" si="9"/>
        <v>121</v>
      </c>
      <c r="L8" s="266">
        <f t="shared" si="10"/>
        <v>36</v>
      </c>
      <c r="M8" s="266">
        <f t="shared" si="11"/>
        <v>127</v>
      </c>
      <c r="N8" s="266">
        <f t="shared" si="12"/>
        <v>38</v>
      </c>
      <c r="O8" s="266">
        <f t="shared" si="13"/>
        <v>131</v>
      </c>
      <c r="P8" s="266">
        <f t="shared" si="14"/>
        <v>40</v>
      </c>
      <c r="Q8" s="266">
        <f t="shared" si="15"/>
        <v>140</v>
      </c>
      <c r="R8" s="266">
        <f t="shared" si="16"/>
        <v>42</v>
      </c>
      <c r="S8" s="266">
        <f t="shared" si="17"/>
        <v>147</v>
      </c>
      <c r="T8" s="266">
        <f t="shared" si="18"/>
        <v>44</v>
      </c>
      <c r="U8" s="266">
        <f t="shared" si="19"/>
        <v>154</v>
      </c>
      <c r="V8" s="266">
        <f t="shared" si="20"/>
        <v>46</v>
      </c>
      <c r="W8" s="266">
        <f t="shared" si="21"/>
        <v>162</v>
      </c>
      <c r="X8" s="266">
        <f t="shared" si="22"/>
        <v>49</v>
      </c>
      <c r="Y8" s="266">
        <f t="shared" si="23"/>
        <v>170</v>
      </c>
      <c r="Z8" s="266">
        <f t="shared" si="24"/>
        <v>50</v>
      </c>
      <c r="AA8" s="266">
        <f t="shared" si="25"/>
        <v>176</v>
      </c>
      <c r="AB8" s="266">
        <f t="shared" si="26"/>
        <v>53</v>
      </c>
      <c r="AC8" s="267">
        <f t="shared" si="27"/>
        <v>186</v>
      </c>
    </row>
    <row r="9" spans="1:31" s="62" customFormat="1" ht="11.15" customHeight="1">
      <c r="A9" s="59">
        <v>4</v>
      </c>
      <c r="B9" s="266">
        <f t="shared" si="0"/>
        <v>31</v>
      </c>
      <c r="C9" s="266">
        <f t="shared" si="1"/>
        <v>109</v>
      </c>
      <c r="D9" s="266">
        <f t="shared" si="2"/>
        <v>35</v>
      </c>
      <c r="E9" s="266">
        <f t="shared" si="3"/>
        <v>123</v>
      </c>
      <c r="F9" s="266">
        <f t="shared" si="4"/>
        <v>38</v>
      </c>
      <c r="G9" s="266">
        <f t="shared" si="5"/>
        <v>132</v>
      </c>
      <c r="H9" s="266">
        <f t="shared" si="6"/>
        <v>44</v>
      </c>
      <c r="I9" s="266">
        <f t="shared" si="7"/>
        <v>155</v>
      </c>
      <c r="J9" s="266">
        <f t="shared" si="8"/>
        <v>46</v>
      </c>
      <c r="K9" s="266">
        <f t="shared" si="9"/>
        <v>162</v>
      </c>
      <c r="L9" s="266">
        <f t="shared" si="10"/>
        <v>48</v>
      </c>
      <c r="M9" s="266">
        <f t="shared" si="11"/>
        <v>169</v>
      </c>
      <c r="N9" s="266">
        <f t="shared" si="12"/>
        <v>50</v>
      </c>
      <c r="O9" s="266">
        <f t="shared" si="13"/>
        <v>175</v>
      </c>
      <c r="P9" s="266">
        <f t="shared" si="14"/>
        <v>53</v>
      </c>
      <c r="Q9" s="266">
        <f t="shared" si="15"/>
        <v>187</v>
      </c>
      <c r="R9" s="266">
        <f t="shared" si="16"/>
        <v>56</v>
      </c>
      <c r="S9" s="266">
        <f t="shared" si="17"/>
        <v>196</v>
      </c>
      <c r="T9" s="266">
        <f t="shared" si="18"/>
        <v>59</v>
      </c>
      <c r="U9" s="266">
        <f t="shared" si="19"/>
        <v>206</v>
      </c>
      <c r="V9" s="266">
        <f t="shared" si="20"/>
        <v>62</v>
      </c>
      <c r="W9" s="266">
        <f t="shared" si="21"/>
        <v>216</v>
      </c>
      <c r="X9" s="266">
        <f t="shared" si="22"/>
        <v>65</v>
      </c>
      <c r="Y9" s="266">
        <f t="shared" si="23"/>
        <v>226</v>
      </c>
      <c r="Z9" s="266">
        <f t="shared" si="24"/>
        <v>67</v>
      </c>
      <c r="AA9" s="266">
        <f t="shared" si="25"/>
        <v>235</v>
      </c>
      <c r="AB9" s="266">
        <f t="shared" si="26"/>
        <v>71</v>
      </c>
      <c r="AC9" s="267">
        <f t="shared" si="27"/>
        <v>247</v>
      </c>
    </row>
    <row r="10" spans="1:31" s="62" customFormat="1" ht="11.15" customHeight="1">
      <c r="A10" s="59">
        <v>5</v>
      </c>
      <c r="B10" s="266">
        <f t="shared" si="0"/>
        <v>39</v>
      </c>
      <c r="C10" s="266">
        <f t="shared" si="1"/>
        <v>136</v>
      </c>
      <c r="D10" s="266">
        <f t="shared" si="2"/>
        <v>44</v>
      </c>
      <c r="E10" s="266">
        <f t="shared" si="3"/>
        <v>154</v>
      </c>
      <c r="F10" s="266">
        <f t="shared" si="4"/>
        <v>47</v>
      </c>
      <c r="G10" s="266">
        <f t="shared" si="5"/>
        <v>165</v>
      </c>
      <c r="H10" s="266">
        <f t="shared" si="6"/>
        <v>55</v>
      </c>
      <c r="I10" s="266">
        <f t="shared" si="7"/>
        <v>194</v>
      </c>
      <c r="J10" s="266">
        <f t="shared" si="8"/>
        <v>58</v>
      </c>
      <c r="K10" s="266">
        <f t="shared" si="9"/>
        <v>202</v>
      </c>
      <c r="L10" s="266">
        <f t="shared" si="10"/>
        <v>60</v>
      </c>
      <c r="M10" s="266">
        <f t="shared" si="11"/>
        <v>212</v>
      </c>
      <c r="N10" s="266">
        <f t="shared" si="12"/>
        <v>63</v>
      </c>
      <c r="O10" s="266">
        <f t="shared" si="13"/>
        <v>219</v>
      </c>
      <c r="P10" s="266">
        <f t="shared" si="14"/>
        <v>67</v>
      </c>
      <c r="Q10" s="266">
        <f t="shared" si="15"/>
        <v>233</v>
      </c>
      <c r="R10" s="266">
        <f t="shared" si="16"/>
        <v>70</v>
      </c>
      <c r="S10" s="266">
        <f t="shared" si="17"/>
        <v>245</v>
      </c>
      <c r="T10" s="266">
        <f t="shared" si="18"/>
        <v>74</v>
      </c>
      <c r="U10" s="266">
        <f t="shared" si="19"/>
        <v>257</v>
      </c>
      <c r="V10" s="266">
        <f t="shared" si="20"/>
        <v>77</v>
      </c>
      <c r="W10" s="266">
        <f t="shared" si="21"/>
        <v>270</v>
      </c>
      <c r="X10" s="266">
        <f t="shared" si="22"/>
        <v>81</v>
      </c>
      <c r="Y10" s="266">
        <f t="shared" si="23"/>
        <v>283</v>
      </c>
      <c r="Z10" s="266">
        <f t="shared" si="24"/>
        <v>84</v>
      </c>
      <c r="AA10" s="266">
        <f t="shared" si="25"/>
        <v>294</v>
      </c>
      <c r="AB10" s="266">
        <f t="shared" si="26"/>
        <v>88</v>
      </c>
      <c r="AC10" s="267">
        <f t="shared" si="27"/>
        <v>309</v>
      </c>
    </row>
    <row r="11" spans="1:31" s="62" customFormat="1" ht="11.15" customHeight="1">
      <c r="A11" s="59">
        <v>6</v>
      </c>
      <c r="B11" s="266">
        <f t="shared" si="0"/>
        <v>47</v>
      </c>
      <c r="C11" s="266">
        <f t="shared" si="1"/>
        <v>163</v>
      </c>
      <c r="D11" s="266">
        <f t="shared" si="2"/>
        <v>53</v>
      </c>
      <c r="E11" s="266">
        <f t="shared" si="3"/>
        <v>184</v>
      </c>
      <c r="F11" s="266">
        <f t="shared" si="4"/>
        <v>57</v>
      </c>
      <c r="G11" s="266">
        <f t="shared" si="5"/>
        <v>198</v>
      </c>
      <c r="H11" s="266">
        <f t="shared" si="6"/>
        <v>67</v>
      </c>
      <c r="I11" s="266">
        <f t="shared" si="7"/>
        <v>233</v>
      </c>
      <c r="J11" s="266">
        <f t="shared" si="8"/>
        <v>69</v>
      </c>
      <c r="K11" s="266">
        <f t="shared" si="9"/>
        <v>243</v>
      </c>
      <c r="L11" s="266">
        <f t="shared" si="10"/>
        <v>73</v>
      </c>
      <c r="M11" s="266">
        <f t="shared" si="11"/>
        <v>254</v>
      </c>
      <c r="N11" s="266">
        <f t="shared" si="12"/>
        <v>75</v>
      </c>
      <c r="O11" s="266">
        <f t="shared" si="13"/>
        <v>263</v>
      </c>
      <c r="P11" s="266">
        <f t="shared" si="14"/>
        <v>80</v>
      </c>
      <c r="Q11" s="266">
        <f t="shared" si="15"/>
        <v>280</v>
      </c>
      <c r="R11" s="266">
        <f t="shared" si="16"/>
        <v>84</v>
      </c>
      <c r="S11" s="266">
        <f t="shared" si="17"/>
        <v>294</v>
      </c>
      <c r="T11" s="266">
        <f t="shared" si="18"/>
        <v>88</v>
      </c>
      <c r="U11" s="266">
        <f t="shared" si="19"/>
        <v>309</v>
      </c>
      <c r="V11" s="266">
        <f t="shared" si="20"/>
        <v>92</v>
      </c>
      <c r="W11" s="266">
        <f t="shared" si="21"/>
        <v>323</v>
      </c>
      <c r="X11" s="266">
        <f t="shared" si="22"/>
        <v>97</v>
      </c>
      <c r="Y11" s="266">
        <f t="shared" si="23"/>
        <v>340</v>
      </c>
      <c r="Z11" s="266">
        <f t="shared" si="24"/>
        <v>101</v>
      </c>
      <c r="AA11" s="266">
        <f t="shared" si="25"/>
        <v>353</v>
      </c>
      <c r="AB11" s="266">
        <f t="shared" si="26"/>
        <v>106</v>
      </c>
      <c r="AC11" s="267">
        <f t="shared" si="27"/>
        <v>371</v>
      </c>
    </row>
    <row r="12" spans="1:31" s="62" customFormat="1" ht="11.15" customHeight="1">
      <c r="A12" s="59">
        <v>7</v>
      </c>
      <c r="B12" s="266">
        <f t="shared" si="0"/>
        <v>54</v>
      </c>
      <c r="C12" s="266">
        <f t="shared" si="1"/>
        <v>190</v>
      </c>
      <c r="D12" s="266">
        <f t="shared" si="2"/>
        <v>61</v>
      </c>
      <c r="E12" s="266">
        <f t="shared" si="3"/>
        <v>215</v>
      </c>
      <c r="F12" s="266">
        <f t="shared" si="4"/>
        <v>66</v>
      </c>
      <c r="G12" s="266">
        <f t="shared" si="5"/>
        <v>232</v>
      </c>
      <c r="H12" s="266">
        <f t="shared" si="6"/>
        <v>78</v>
      </c>
      <c r="I12" s="266">
        <f t="shared" si="7"/>
        <v>272</v>
      </c>
      <c r="J12" s="266">
        <f t="shared" si="8"/>
        <v>81</v>
      </c>
      <c r="K12" s="266">
        <f t="shared" si="9"/>
        <v>283</v>
      </c>
      <c r="L12" s="266">
        <f t="shared" si="10"/>
        <v>85</v>
      </c>
      <c r="M12" s="266">
        <f t="shared" si="11"/>
        <v>296</v>
      </c>
      <c r="N12" s="266">
        <f t="shared" si="12"/>
        <v>88</v>
      </c>
      <c r="O12" s="266">
        <f t="shared" si="13"/>
        <v>307</v>
      </c>
      <c r="P12" s="266">
        <f t="shared" si="14"/>
        <v>93</v>
      </c>
      <c r="Q12" s="266">
        <f t="shared" si="15"/>
        <v>327</v>
      </c>
      <c r="R12" s="266">
        <f t="shared" si="16"/>
        <v>98</v>
      </c>
      <c r="S12" s="266">
        <f t="shared" si="17"/>
        <v>343</v>
      </c>
      <c r="T12" s="266">
        <f t="shared" si="18"/>
        <v>103</v>
      </c>
      <c r="U12" s="266">
        <f t="shared" si="19"/>
        <v>360</v>
      </c>
      <c r="V12" s="266">
        <f t="shared" si="20"/>
        <v>108</v>
      </c>
      <c r="W12" s="266">
        <f t="shared" si="21"/>
        <v>377</v>
      </c>
      <c r="X12" s="266">
        <f t="shared" si="22"/>
        <v>113</v>
      </c>
      <c r="Y12" s="266">
        <f t="shared" si="23"/>
        <v>396</v>
      </c>
      <c r="Z12" s="266">
        <f t="shared" si="24"/>
        <v>118</v>
      </c>
      <c r="AA12" s="266">
        <f t="shared" si="25"/>
        <v>412</v>
      </c>
      <c r="AB12" s="266">
        <f t="shared" si="26"/>
        <v>124</v>
      </c>
      <c r="AC12" s="267">
        <f t="shared" si="27"/>
        <v>433</v>
      </c>
    </row>
    <row r="13" spans="1:31" s="62" customFormat="1" ht="11.15" customHeight="1">
      <c r="A13" s="59">
        <v>8</v>
      </c>
      <c r="B13" s="266">
        <f t="shared" si="0"/>
        <v>62</v>
      </c>
      <c r="C13" s="266">
        <f t="shared" si="1"/>
        <v>218</v>
      </c>
      <c r="D13" s="266">
        <f t="shared" si="2"/>
        <v>70</v>
      </c>
      <c r="E13" s="266">
        <f t="shared" si="3"/>
        <v>246</v>
      </c>
      <c r="F13" s="266">
        <f t="shared" si="4"/>
        <v>76</v>
      </c>
      <c r="G13" s="266">
        <f t="shared" si="5"/>
        <v>265</v>
      </c>
      <c r="H13" s="266">
        <f t="shared" si="6"/>
        <v>89</v>
      </c>
      <c r="I13" s="266">
        <f t="shared" si="7"/>
        <v>310</v>
      </c>
      <c r="J13" s="266">
        <f t="shared" si="8"/>
        <v>92</v>
      </c>
      <c r="K13" s="266">
        <f t="shared" si="9"/>
        <v>323</v>
      </c>
      <c r="L13" s="266">
        <f t="shared" si="10"/>
        <v>97</v>
      </c>
      <c r="M13" s="266">
        <f t="shared" si="11"/>
        <v>339</v>
      </c>
      <c r="N13" s="266">
        <f t="shared" si="12"/>
        <v>100</v>
      </c>
      <c r="O13" s="266">
        <f t="shared" si="13"/>
        <v>350</v>
      </c>
      <c r="P13" s="266">
        <f t="shared" si="14"/>
        <v>107</v>
      </c>
      <c r="Q13" s="266">
        <f t="shared" si="15"/>
        <v>373</v>
      </c>
      <c r="R13" s="266">
        <f t="shared" si="16"/>
        <v>112</v>
      </c>
      <c r="S13" s="266">
        <f t="shared" si="17"/>
        <v>392</v>
      </c>
      <c r="T13" s="266">
        <f t="shared" si="18"/>
        <v>118</v>
      </c>
      <c r="U13" s="266">
        <f t="shared" si="19"/>
        <v>412</v>
      </c>
      <c r="V13" s="266">
        <f t="shared" si="20"/>
        <v>123</v>
      </c>
      <c r="W13" s="266">
        <f t="shared" si="21"/>
        <v>431</v>
      </c>
      <c r="X13" s="266">
        <f t="shared" si="22"/>
        <v>129</v>
      </c>
      <c r="Y13" s="266">
        <f t="shared" si="23"/>
        <v>453</v>
      </c>
      <c r="Z13" s="266">
        <f t="shared" si="24"/>
        <v>134</v>
      </c>
      <c r="AA13" s="266">
        <f t="shared" si="25"/>
        <v>470</v>
      </c>
      <c r="AB13" s="266">
        <f t="shared" si="26"/>
        <v>141</v>
      </c>
      <c r="AC13" s="267">
        <f t="shared" si="27"/>
        <v>495</v>
      </c>
    </row>
    <row r="14" spans="1:31" s="62" customFormat="1" ht="11.15" customHeight="1">
      <c r="A14" s="59">
        <v>9</v>
      </c>
      <c r="B14" s="266">
        <f t="shared" si="0"/>
        <v>70</v>
      </c>
      <c r="C14" s="266">
        <f t="shared" si="1"/>
        <v>245</v>
      </c>
      <c r="D14" s="266">
        <f t="shared" si="2"/>
        <v>79</v>
      </c>
      <c r="E14" s="266">
        <f t="shared" si="3"/>
        <v>277</v>
      </c>
      <c r="F14" s="266">
        <f t="shared" si="4"/>
        <v>85</v>
      </c>
      <c r="G14" s="266">
        <f t="shared" si="5"/>
        <v>298</v>
      </c>
      <c r="H14" s="266">
        <f t="shared" si="6"/>
        <v>100</v>
      </c>
      <c r="I14" s="266">
        <f t="shared" si="7"/>
        <v>349</v>
      </c>
      <c r="J14" s="266">
        <f t="shared" si="8"/>
        <v>104</v>
      </c>
      <c r="K14" s="266">
        <f t="shared" si="9"/>
        <v>364</v>
      </c>
      <c r="L14" s="266">
        <f t="shared" si="10"/>
        <v>109</v>
      </c>
      <c r="M14" s="266">
        <f t="shared" si="11"/>
        <v>381</v>
      </c>
      <c r="N14" s="266">
        <f t="shared" si="12"/>
        <v>113</v>
      </c>
      <c r="O14" s="266">
        <f t="shared" si="13"/>
        <v>394</v>
      </c>
      <c r="P14" s="266">
        <f t="shared" si="14"/>
        <v>120</v>
      </c>
      <c r="Q14" s="266">
        <f t="shared" si="15"/>
        <v>420</v>
      </c>
      <c r="R14" s="266">
        <f t="shared" si="16"/>
        <v>126</v>
      </c>
      <c r="S14" s="266">
        <f t="shared" si="17"/>
        <v>441</v>
      </c>
      <c r="T14" s="266">
        <f t="shared" si="18"/>
        <v>132</v>
      </c>
      <c r="U14" s="266">
        <f t="shared" si="19"/>
        <v>463</v>
      </c>
      <c r="V14" s="266">
        <f t="shared" si="20"/>
        <v>139</v>
      </c>
      <c r="W14" s="266">
        <f t="shared" si="21"/>
        <v>485</v>
      </c>
      <c r="X14" s="266">
        <f t="shared" si="22"/>
        <v>146</v>
      </c>
      <c r="Y14" s="266">
        <f t="shared" si="23"/>
        <v>509</v>
      </c>
      <c r="Z14" s="266">
        <f t="shared" si="24"/>
        <v>151</v>
      </c>
      <c r="AA14" s="266">
        <f t="shared" si="25"/>
        <v>529</v>
      </c>
      <c r="AB14" s="266">
        <f t="shared" si="26"/>
        <v>159</v>
      </c>
      <c r="AC14" s="267">
        <f t="shared" si="27"/>
        <v>557</v>
      </c>
    </row>
    <row r="15" spans="1:31" s="62" customFormat="1" ht="11.15" customHeight="1">
      <c r="A15" s="59">
        <v>10</v>
      </c>
      <c r="B15" s="266">
        <f t="shared" si="0"/>
        <v>78</v>
      </c>
      <c r="C15" s="266">
        <f t="shared" si="1"/>
        <v>272</v>
      </c>
      <c r="D15" s="266">
        <f t="shared" si="2"/>
        <v>88</v>
      </c>
      <c r="E15" s="266">
        <f t="shared" si="3"/>
        <v>307</v>
      </c>
      <c r="F15" s="266">
        <f t="shared" si="4"/>
        <v>95</v>
      </c>
      <c r="G15" s="266">
        <f t="shared" si="5"/>
        <v>331</v>
      </c>
      <c r="H15" s="266">
        <f t="shared" si="6"/>
        <v>111</v>
      </c>
      <c r="I15" s="266">
        <f t="shared" si="7"/>
        <v>388</v>
      </c>
      <c r="J15" s="266">
        <f t="shared" si="8"/>
        <v>116</v>
      </c>
      <c r="K15" s="266">
        <f t="shared" si="9"/>
        <v>404</v>
      </c>
      <c r="L15" s="266">
        <f t="shared" si="10"/>
        <v>121</v>
      </c>
      <c r="M15" s="266">
        <f t="shared" si="11"/>
        <v>423</v>
      </c>
      <c r="N15" s="266">
        <f t="shared" si="12"/>
        <v>125</v>
      </c>
      <c r="O15" s="266">
        <f t="shared" si="13"/>
        <v>438</v>
      </c>
      <c r="P15" s="266">
        <f t="shared" si="14"/>
        <v>133</v>
      </c>
      <c r="Q15" s="266">
        <f t="shared" si="15"/>
        <v>467</v>
      </c>
      <c r="R15" s="266">
        <f t="shared" si="16"/>
        <v>140</v>
      </c>
      <c r="S15" s="266">
        <f t="shared" si="17"/>
        <v>490</v>
      </c>
      <c r="T15" s="266">
        <f t="shared" si="18"/>
        <v>147</v>
      </c>
      <c r="U15" s="266">
        <f t="shared" si="19"/>
        <v>515</v>
      </c>
      <c r="V15" s="266">
        <f t="shared" si="20"/>
        <v>154</v>
      </c>
      <c r="W15" s="266">
        <f t="shared" si="21"/>
        <v>539</v>
      </c>
      <c r="X15" s="266">
        <f t="shared" si="22"/>
        <v>162</v>
      </c>
      <c r="Y15" s="266">
        <f t="shared" si="23"/>
        <v>566</v>
      </c>
      <c r="Z15" s="266">
        <f t="shared" si="24"/>
        <v>168</v>
      </c>
      <c r="AA15" s="266">
        <f t="shared" si="25"/>
        <v>588</v>
      </c>
      <c r="AB15" s="266">
        <f t="shared" si="26"/>
        <v>177</v>
      </c>
      <c r="AC15" s="267">
        <f t="shared" si="27"/>
        <v>619</v>
      </c>
    </row>
    <row r="16" spans="1:31" s="62" customFormat="1" ht="11.15" customHeight="1">
      <c r="A16" s="59">
        <v>11</v>
      </c>
      <c r="B16" s="266">
        <f t="shared" si="0"/>
        <v>85</v>
      </c>
      <c r="C16" s="266">
        <f t="shared" si="1"/>
        <v>299</v>
      </c>
      <c r="D16" s="266">
        <f t="shared" si="2"/>
        <v>97</v>
      </c>
      <c r="E16" s="266">
        <f t="shared" si="3"/>
        <v>338</v>
      </c>
      <c r="F16" s="266">
        <f t="shared" si="4"/>
        <v>104</v>
      </c>
      <c r="G16" s="266">
        <f t="shared" si="5"/>
        <v>364</v>
      </c>
      <c r="H16" s="266">
        <f t="shared" si="6"/>
        <v>122</v>
      </c>
      <c r="I16" s="266">
        <f t="shared" si="7"/>
        <v>427</v>
      </c>
      <c r="J16" s="266">
        <f t="shared" si="8"/>
        <v>127</v>
      </c>
      <c r="K16" s="266">
        <f t="shared" si="9"/>
        <v>445</v>
      </c>
      <c r="L16" s="266">
        <f t="shared" si="10"/>
        <v>133</v>
      </c>
      <c r="M16" s="266">
        <f t="shared" si="11"/>
        <v>466</v>
      </c>
      <c r="N16" s="266">
        <f t="shared" si="12"/>
        <v>138</v>
      </c>
      <c r="O16" s="266">
        <f t="shared" si="13"/>
        <v>482</v>
      </c>
      <c r="P16" s="266">
        <f t="shared" si="14"/>
        <v>147</v>
      </c>
      <c r="Q16" s="266">
        <f t="shared" si="15"/>
        <v>513</v>
      </c>
      <c r="R16" s="266">
        <f t="shared" si="16"/>
        <v>154</v>
      </c>
      <c r="S16" s="266">
        <f t="shared" si="17"/>
        <v>539</v>
      </c>
      <c r="T16" s="266">
        <f t="shared" si="18"/>
        <v>162</v>
      </c>
      <c r="U16" s="266">
        <f t="shared" si="19"/>
        <v>566</v>
      </c>
      <c r="V16" s="266">
        <f t="shared" si="20"/>
        <v>169</v>
      </c>
      <c r="W16" s="266">
        <f t="shared" si="21"/>
        <v>593</v>
      </c>
      <c r="X16" s="266">
        <f t="shared" si="22"/>
        <v>178</v>
      </c>
      <c r="Y16" s="266">
        <f t="shared" si="23"/>
        <v>623</v>
      </c>
      <c r="Z16" s="266">
        <f t="shared" si="24"/>
        <v>185</v>
      </c>
      <c r="AA16" s="266">
        <f t="shared" si="25"/>
        <v>647</v>
      </c>
      <c r="AB16" s="266">
        <f t="shared" si="26"/>
        <v>194</v>
      </c>
      <c r="AC16" s="267">
        <f t="shared" si="27"/>
        <v>680</v>
      </c>
    </row>
    <row r="17" spans="1:29" s="62" customFormat="1" ht="11.15" customHeight="1">
      <c r="A17" s="59">
        <v>12</v>
      </c>
      <c r="B17" s="266">
        <f t="shared" si="0"/>
        <v>93</v>
      </c>
      <c r="C17" s="266">
        <f t="shared" si="1"/>
        <v>326</v>
      </c>
      <c r="D17" s="266">
        <f t="shared" si="2"/>
        <v>105</v>
      </c>
      <c r="E17" s="266">
        <f t="shared" si="3"/>
        <v>369</v>
      </c>
      <c r="F17" s="266">
        <f t="shared" si="4"/>
        <v>113</v>
      </c>
      <c r="G17" s="266">
        <f t="shared" si="5"/>
        <v>397</v>
      </c>
      <c r="H17" s="266">
        <f t="shared" si="6"/>
        <v>133</v>
      </c>
      <c r="I17" s="266">
        <f t="shared" si="7"/>
        <v>466</v>
      </c>
      <c r="J17" s="266">
        <f t="shared" si="8"/>
        <v>139</v>
      </c>
      <c r="K17" s="266">
        <f t="shared" si="9"/>
        <v>485</v>
      </c>
      <c r="L17" s="266">
        <f t="shared" si="10"/>
        <v>145</v>
      </c>
      <c r="M17" s="266">
        <f t="shared" si="11"/>
        <v>508</v>
      </c>
      <c r="N17" s="266">
        <f t="shared" si="12"/>
        <v>150</v>
      </c>
      <c r="O17" s="266">
        <f t="shared" si="13"/>
        <v>526</v>
      </c>
      <c r="P17" s="266">
        <f t="shared" si="14"/>
        <v>160</v>
      </c>
      <c r="Q17" s="266">
        <f t="shared" si="15"/>
        <v>560</v>
      </c>
      <c r="R17" s="266">
        <f t="shared" si="16"/>
        <v>168</v>
      </c>
      <c r="S17" s="266">
        <f t="shared" si="17"/>
        <v>588</v>
      </c>
      <c r="T17" s="266">
        <f t="shared" si="18"/>
        <v>176</v>
      </c>
      <c r="U17" s="266">
        <f t="shared" si="19"/>
        <v>618</v>
      </c>
      <c r="V17" s="266">
        <f t="shared" si="20"/>
        <v>185</v>
      </c>
      <c r="W17" s="266">
        <f t="shared" si="21"/>
        <v>647</v>
      </c>
      <c r="X17" s="266">
        <f t="shared" si="22"/>
        <v>194</v>
      </c>
      <c r="Y17" s="266">
        <f t="shared" si="23"/>
        <v>679</v>
      </c>
      <c r="Z17" s="266">
        <f t="shared" si="24"/>
        <v>202</v>
      </c>
      <c r="AA17" s="266">
        <f t="shared" si="25"/>
        <v>706</v>
      </c>
      <c r="AB17" s="266">
        <f t="shared" si="26"/>
        <v>212</v>
      </c>
      <c r="AC17" s="267">
        <f t="shared" si="27"/>
        <v>742</v>
      </c>
    </row>
    <row r="18" spans="1:29" s="62" customFormat="1" ht="11.15" customHeight="1">
      <c r="A18" s="59">
        <v>13</v>
      </c>
      <c r="B18" s="266">
        <f t="shared" si="0"/>
        <v>101</v>
      </c>
      <c r="C18" s="266">
        <f t="shared" si="1"/>
        <v>354</v>
      </c>
      <c r="D18" s="266">
        <f t="shared" si="2"/>
        <v>114</v>
      </c>
      <c r="E18" s="266">
        <f t="shared" si="3"/>
        <v>399</v>
      </c>
      <c r="F18" s="266">
        <f t="shared" si="4"/>
        <v>123</v>
      </c>
      <c r="G18" s="266">
        <f t="shared" si="5"/>
        <v>430</v>
      </c>
      <c r="H18" s="266">
        <f t="shared" si="6"/>
        <v>144</v>
      </c>
      <c r="I18" s="266">
        <f t="shared" si="7"/>
        <v>505</v>
      </c>
      <c r="J18" s="266">
        <f t="shared" si="8"/>
        <v>150</v>
      </c>
      <c r="K18" s="266">
        <f t="shared" si="9"/>
        <v>526</v>
      </c>
      <c r="L18" s="266">
        <f t="shared" si="10"/>
        <v>157</v>
      </c>
      <c r="M18" s="266">
        <f t="shared" si="11"/>
        <v>550</v>
      </c>
      <c r="N18" s="266">
        <f t="shared" si="12"/>
        <v>163</v>
      </c>
      <c r="O18" s="266">
        <f t="shared" si="13"/>
        <v>569</v>
      </c>
      <c r="P18" s="266">
        <f t="shared" si="14"/>
        <v>173</v>
      </c>
      <c r="Q18" s="266">
        <f t="shared" si="15"/>
        <v>607</v>
      </c>
      <c r="R18" s="266">
        <f t="shared" si="16"/>
        <v>182</v>
      </c>
      <c r="S18" s="266">
        <f t="shared" si="17"/>
        <v>637</v>
      </c>
      <c r="T18" s="266">
        <f t="shared" si="18"/>
        <v>191</v>
      </c>
      <c r="U18" s="266">
        <f t="shared" si="19"/>
        <v>669</v>
      </c>
      <c r="V18" s="266">
        <f t="shared" si="20"/>
        <v>200</v>
      </c>
      <c r="W18" s="266">
        <f t="shared" si="21"/>
        <v>701</v>
      </c>
      <c r="X18" s="266">
        <f t="shared" si="22"/>
        <v>210</v>
      </c>
      <c r="Y18" s="266">
        <f t="shared" si="23"/>
        <v>736</v>
      </c>
      <c r="Z18" s="266">
        <f t="shared" si="24"/>
        <v>218</v>
      </c>
      <c r="AA18" s="266">
        <f t="shared" si="25"/>
        <v>764</v>
      </c>
      <c r="AB18" s="266">
        <f t="shared" si="26"/>
        <v>230</v>
      </c>
      <c r="AC18" s="267">
        <f t="shared" si="27"/>
        <v>804</v>
      </c>
    </row>
    <row r="19" spans="1:29" s="62" customFormat="1" ht="11.15" customHeight="1">
      <c r="A19" s="59">
        <v>14</v>
      </c>
      <c r="B19" s="266">
        <f t="shared" si="0"/>
        <v>109</v>
      </c>
      <c r="C19" s="266">
        <f t="shared" si="1"/>
        <v>381</v>
      </c>
      <c r="D19" s="266">
        <f t="shared" si="2"/>
        <v>123</v>
      </c>
      <c r="E19" s="266">
        <f t="shared" si="3"/>
        <v>430</v>
      </c>
      <c r="F19" s="266">
        <f t="shared" si="4"/>
        <v>132</v>
      </c>
      <c r="G19" s="266">
        <f t="shared" si="5"/>
        <v>463</v>
      </c>
      <c r="H19" s="266">
        <f t="shared" si="6"/>
        <v>155</v>
      </c>
      <c r="I19" s="266">
        <f t="shared" si="7"/>
        <v>543</v>
      </c>
      <c r="J19" s="266">
        <f t="shared" si="8"/>
        <v>162</v>
      </c>
      <c r="K19" s="266">
        <f t="shared" si="9"/>
        <v>566</v>
      </c>
      <c r="L19" s="266">
        <f t="shared" si="10"/>
        <v>169</v>
      </c>
      <c r="M19" s="266">
        <f t="shared" si="11"/>
        <v>593</v>
      </c>
      <c r="N19" s="266">
        <f t="shared" si="12"/>
        <v>175</v>
      </c>
      <c r="O19" s="266">
        <f t="shared" si="13"/>
        <v>613</v>
      </c>
      <c r="P19" s="266">
        <f t="shared" si="14"/>
        <v>187</v>
      </c>
      <c r="Q19" s="266">
        <f t="shared" si="15"/>
        <v>653</v>
      </c>
      <c r="R19" s="266">
        <f t="shared" si="16"/>
        <v>196</v>
      </c>
      <c r="S19" s="266">
        <f t="shared" si="17"/>
        <v>686</v>
      </c>
      <c r="T19" s="266">
        <f t="shared" si="18"/>
        <v>206</v>
      </c>
      <c r="U19" s="266">
        <f t="shared" si="19"/>
        <v>721</v>
      </c>
      <c r="V19" s="266">
        <f t="shared" si="20"/>
        <v>216</v>
      </c>
      <c r="W19" s="266">
        <f t="shared" si="21"/>
        <v>755</v>
      </c>
      <c r="X19" s="266">
        <f t="shared" si="22"/>
        <v>226</v>
      </c>
      <c r="Y19" s="266">
        <f t="shared" si="23"/>
        <v>792</v>
      </c>
      <c r="Z19" s="266">
        <f t="shared" si="24"/>
        <v>235</v>
      </c>
      <c r="AA19" s="266">
        <f t="shared" si="25"/>
        <v>823</v>
      </c>
      <c r="AB19" s="266">
        <f t="shared" si="26"/>
        <v>247</v>
      </c>
      <c r="AC19" s="267">
        <f t="shared" si="27"/>
        <v>866</v>
      </c>
    </row>
    <row r="20" spans="1:29" s="62" customFormat="1" ht="11.15" customHeight="1">
      <c r="A20" s="59">
        <v>15</v>
      </c>
      <c r="B20" s="266">
        <f t="shared" si="0"/>
        <v>117</v>
      </c>
      <c r="C20" s="266">
        <f t="shared" si="1"/>
        <v>408</v>
      </c>
      <c r="D20" s="266">
        <f t="shared" si="2"/>
        <v>132</v>
      </c>
      <c r="E20" s="266">
        <f t="shared" si="3"/>
        <v>461</v>
      </c>
      <c r="F20" s="266">
        <f t="shared" si="4"/>
        <v>142</v>
      </c>
      <c r="G20" s="266">
        <f t="shared" si="5"/>
        <v>496</v>
      </c>
      <c r="H20" s="266">
        <f t="shared" si="6"/>
        <v>166</v>
      </c>
      <c r="I20" s="266">
        <f t="shared" si="7"/>
        <v>582</v>
      </c>
      <c r="J20" s="266">
        <f t="shared" si="8"/>
        <v>173</v>
      </c>
      <c r="K20" s="266">
        <f t="shared" si="9"/>
        <v>606</v>
      </c>
      <c r="L20" s="266">
        <f t="shared" si="10"/>
        <v>181</v>
      </c>
      <c r="M20" s="266">
        <f t="shared" si="11"/>
        <v>635</v>
      </c>
      <c r="N20" s="266">
        <f t="shared" si="12"/>
        <v>188</v>
      </c>
      <c r="O20" s="266">
        <f t="shared" si="13"/>
        <v>657</v>
      </c>
      <c r="P20" s="266">
        <f t="shared" si="14"/>
        <v>200</v>
      </c>
      <c r="Q20" s="266">
        <f t="shared" si="15"/>
        <v>700</v>
      </c>
      <c r="R20" s="266">
        <f t="shared" si="16"/>
        <v>210</v>
      </c>
      <c r="S20" s="266">
        <f t="shared" si="17"/>
        <v>735</v>
      </c>
      <c r="T20" s="266">
        <f t="shared" si="18"/>
        <v>221</v>
      </c>
      <c r="U20" s="266">
        <f t="shared" si="19"/>
        <v>772</v>
      </c>
      <c r="V20" s="266">
        <f t="shared" si="20"/>
        <v>231</v>
      </c>
      <c r="W20" s="266">
        <f t="shared" si="21"/>
        <v>809</v>
      </c>
      <c r="X20" s="266">
        <f t="shared" si="22"/>
        <v>243</v>
      </c>
      <c r="Y20" s="266">
        <f t="shared" si="23"/>
        <v>849</v>
      </c>
      <c r="Z20" s="266">
        <f t="shared" si="24"/>
        <v>252</v>
      </c>
      <c r="AA20" s="266">
        <f t="shared" si="25"/>
        <v>882</v>
      </c>
      <c r="AB20" s="266">
        <f t="shared" si="26"/>
        <v>265</v>
      </c>
      <c r="AC20" s="267">
        <f t="shared" si="27"/>
        <v>928</v>
      </c>
    </row>
    <row r="21" spans="1:29" s="62" customFormat="1" ht="11.15" customHeight="1">
      <c r="A21" s="59">
        <v>16</v>
      </c>
      <c r="B21" s="266">
        <f t="shared" si="0"/>
        <v>124</v>
      </c>
      <c r="C21" s="266">
        <f t="shared" si="1"/>
        <v>435</v>
      </c>
      <c r="D21" s="266">
        <f t="shared" si="2"/>
        <v>140</v>
      </c>
      <c r="E21" s="266">
        <f t="shared" si="3"/>
        <v>492</v>
      </c>
      <c r="F21" s="266">
        <f t="shared" si="4"/>
        <v>151</v>
      </c>
      <c r="G21" s="266">
        <f t="shared" si="5"/>
        <v>529</v>
      </c>
      <c r="H21" s="266">
        <f t="shared" si="6"/>
        <v>177</v>
      </c>
      <c r="I21" s="266">
        <f t="shared" si="7"/>
        <v>621</v>
      </c>
      <c r="J21" s="266">
        <f t="shared" si="8"/>
        <v>185</v>
      </c>
      <c r="K21" s="266">
        <f t="shared" si="9"/>
        <v>647</v>
      </c>
      <c r="L21" s="266">
        <f t="shared" si="10"/>
        <v>194</v>
      </c>
      <c r="M21" s="266">
        <f t="shared" si="11"/>
        <v>677</v>
      </c>
      <c r="N21" s="266">
        <f t="shared" si="12"/>
        <v>200</v>
      </c>
      <c r="O21" s="266">
        <f t="shared" si="13"/>
        <v>701</v>
      </c>
      <c r="P21" s="266">
        <f t="shared" si="14"/>
        <v>213</v>
      </c>
      <c r="Q21" s="266">
        <f t="shared" si="15"/>
        <v>747</v>
      </c>
      <c r="R21" s="266">
        <f t="shared" si="16"/>
        <v>224</v>
      </c>
      <c r="S21" s="266">
        <f t="shared" si="17"/>
        <v>784</v>
      </c>
      <c r="T21" s="266">
        <f t="shared" si="18"/>
        <v>235</v>
      </c>
      <c r="U21" s="266">
        <f t="shared" si="19"/>
        <v>824</v>
      </c>
      <c r="V21" s="266">
        <f t="shared" si="20"/>
        <v>246</v>
      </c>
      <c r="W21" s="266">
        <f t="shared" si="21"/>
        <v>862</v>
      </c>
      <c r="X21" s="266">
        <f t="shared" si="22"/>
        <v>259</v>
      </c>
      <c r="Y21" s="266">
        <f t="shared" si="23"/>
        <v>906</v>
      </c>
      <c r="Z21" s="266">
        <f t="shared" si="24"/>
        <v>269</v>
      </c>
      <c r="AA21" s="266">
        <f t="shared" si="25"/>
        <v>941</v>
      </c>
      <c r="AB21" s="266">
        <f t="shared" si="26"/>
        <v>283</v>
      </c>
      <c r="AC21" s="267">
        <f t="shared" si="27"/>
        <v>990</v>
      </c>
    </row>
    <row r="22" spans="1:29" s="62" customFormat="1" ht="11.15" customHeight="1">
      <c r="A22" s="59">
        <v>17</v>
      </c>
      <c r="B22" s="266">
        <f t="shared" si="0"/>
        <v>132</v>
      </c>
      <c r="C22" s="266">
        <f t="shared" si="1"/>
        <v>462</v>
      </c>
      <c r="D22" s="266">
        <f t="shared" si="2"/>
        <v>149</v>
      </c>
      <c r="E22" s="266">
        <f t="shared" si="3"/>
        <v>522</v>
      </c>
      <c r="F22" s="266">
        <f t="shared" si="4"/>
        <v>161</v>
      </c>
      <c r="G22" s="266">
        <f t="shared" si="5"/>
        <v>562</v>
      </c>
      <c r="H22" s="266">
        <f t="shared" si="6"/>
        <v>188</v>
      </c>
      <c r="I22" s="266">
        <f t="shared" si="7"/>
        <v>660</v>
      </c>
      <c r="J22" s="266">
        <f t="shared" si="8"/>
        <v>196</v>
      </c>
      <c r="K22" s="266">
        <f t="shared" si="9"/>
        <v>687</v>
      </c>
      <c r="L22" s="266">
        <f t="shared" si="10"/>
        <v>206</v>
      </c>
      <c r="M22" s="266">
        <f t="shared" si="11"/>
        <v>720</v>
      </c>
      <c r="N22" s="266">
        <f t="shared" si="12"/>
        <v>213</v>
      </c>
      <c r="O22" s="266">
        <f t="shared" si="13"/>
        <v>745</v>
      </c>
      <c r="P22" s="266">
        <f t="shared" si="14"/>
        <v>227</v>
      </c>
      <c r="Q22" s="266">
        <f t="shared" si="15"/>
        <v>793</v>
      </c>
      <c r="R22" s="266">
        <f t="shared" si="16"/>
        <v>238</v>
      </c>
      <c r="S22" s="266">
        <f t="shared" si="17"/>
        <v>833</v>
      </c>
      <c r="T22" s="266">
        <f t="shared" si="18"/>
        <v>250</v>
      </c>
      <c r="U22" s="266">
        <f t="shared" si="19"/>
        <v>875</v>
      </c>
      <c r="V22" s="266">
        <f t="shared" si="20"/>
        <v>262</v>
      </c>
      <c r="W22" s="266">
        <f t="shared" si="21"/>
        <v>916</v>
      </c>
      <c r="X22" s="266">
        <f t="shared" si="22"/>
        <v>275</v>
      </c>
      <c r="Y22" s="266">
        <f t="shared" si="23"/>
        <v>962</v>
      </c>
      <c r="Z22" s="266">
        <f t="shared" si="24"/>
        <v>286</v>
      </c>
      <c r="AA22" s="266">
        <f t="shared" si="25"/>
        <v>1000</v>
      </c>
      <c r="AB22" s="266">
        <f t="shared" si="26"/>
        <v>300</v>
      </c>
      <c r="AC22" s="267">
        <f t="shared" si="27"/>
        <v>1052</v>
      </c>
    </row>
    <row r="23" spans="1:29" s="62" customFormat="1" ht="11.15" customHeight="1">
      <c r="A23" s="59">
        <v>18</v>
      </c>
      <c r="B23" s="266">
        <f t="shared" si="0"/>
        <v>140</v>
      </c>
      <c r="C23" s="266">
        <f t="shared" si="1"/>
        <v>490</v>
      </c>
      <c r="D23" s="266">
        <f t="shared" si="2"/>
        <v>158</v>
      </c>
      <c r="E23" s="266">
        <f t="shared" si="3"/>
        <v>553</v>
      </c>
      <c r="F23" s="266">
        <f t="shared" si="4"/>
        <v>170</v>
      </c>
      <c r="G23" s="266">
        <f t="shared" si="5"/>
        <v>595</v>
      </c>
      <c r="H23" s="266">
        <f t="shared" si="6"/>
        <v>200</v>
      </c>
      <c r="I23" s="266">
        <f t="shared" si="7"/>
        <v>699</v>
      </c>
      <c r="J23" s="266">
        <f t="shared" si="8"/>
        <v>208</v>
      </c>
      <c r="K23" s="266">
        <f t="shared" si="9"/>
        <v>728</v>
      </c>
      <c r="L23" s="266">
        <f t="shared" si="10"/>
        <v>218</v>
      </c>
      <c r="M23" s="266">
        <f t="shared" si="11"/>
        <v>762</v>
      </c>
      <c r="N23" s="266">
        <f t="shared" si="12"/>
        <v>225</v>
      </c>
      <c r="O23" s="266">
        <f t="shared" si="13"/>
        <v>789</v>
      </c>
      <c r="P23" s="266">
        <f t="shared" si="14"/>
        <v>240</v>
      </c>
      <c r="Q23" s="266">
        <f t="shared" si="15"/>
        <v>840</v>
      </c>
      <c r="R23" s="266">
        <f t="shared" si="16"/>
        <v>252</v>
      </c>
      <c r="S23" s="266">
        <f t="shared" si="17"/>
        <v>882</v>
      </c>
      <c r="T23" s="266">
        <f t="shared" si="18"/>
        <v>265</v>
      </c>
      <c r="U23" s="266">
        <f t="shared" si="19"/>
        <v>926</v>
      </c>
      <c r="V23" s="266">
        <f t="shared" si="20"/>
        <v>277</v>
      </c>
      <c r="W23" s="266">
        <f t="shared" si="21"/>
        <v>970</v>
      </c>
      <c r="X23" s="266">
        <f t="shared" si="22"/>
        <v>291</v>
      </c>
      <c r="Y23" s="266">
        <f t="shared" si="23"/>
        <v>1019</v>
      </c>
      <c r="Z23" s="266">
        <f t="shared" si="24"/>
        <v>302</v>
      </c>
      <c r="AA23" s="266">
        <f t="shared" si="25"/>
        <v>1058</v>
      </c>
      <c r="AB23" s="266">
        <f t="shared" si="26"/>
        <v>318</v>
      </c>
      <c r="AC23" s="267">
        <f t="shared" si="27"/>
        <v>1114</v>
      </c>
    </row>
    <row r="24" spans="1:29" s="62" customFormat="1" ht="11.15" customHeight="1">
      <c r="A24" s="59">
        <v>19</v>
      </c>
      <c r="B24" s="266">
        <f t="shared" si="0"/>
        <v>148</v>
      </c>
      <c r="C24" s="266">
        <f t="shared" si="1"/>
        <v>517</v>
      </c>
      <c r="D24" s="266">
        <f t="shared" si="2"/>
        <v>167</v>
      </c>
      <c r="E24" s="266">
        <f t="shared" si="3"/>
        <v>584</v>
      </c>
      <c r="F24" s="266">
        <f t="shared" si="4"/>
        <v>180</v>
      </c>
      <c r="G24" s="266">
        <f t="shared" si="5"/>
        <v>628</v>
      </c>
      <c r="H24" s="266">
        <f t="shared" si="6"/>
        <v>211</v>
      </c>
      <c r="I24" s="266">
        <f t="shared" si="7"/>
        <v>737</v>
      </c>
      <c r="J24" s="266">
        <f t="shared" si="8"/>
        <v>219</v>
      </c>
      <c r="K24" s="266">
        <f t="shared" si="9"/>
        <v>768</v>
      </c>
      <c r="L24" s="266">
        <f t="shared" si="10"/>
        <v>230</v>
      </c>
      <c r="M24" s="266">
        <f t="shared" si="11"/>
        <v>804</v>
      </c>
      <c r="N24" s="266">
        <f t="shared" si="12"/>
        <v>238</v>
      </c>
      <c r="O24" s="266">
        <f t="shared" si="13"/>
        <v>832</v>
      </c>
      <c r="P24" s="266">
        <f t="shared" si="14"/>
        <v>253</v>
      </c>
      <c r="Q24" s="266">
        <f t="shared" si="15"/>
        <v>887</v>
      </c>
      <c r="R24" s="266">
        <f t="shared" si="16"/>
        <v>266</v>
      </c>
      <c r="S24" s="266">
        <f t="shared" si="17"/>
        <v>931</v>
      </c>
      <c r="T24" s="266">
        <f t="shared" si="18"/>
        <v>279</v>
      </c>
      <c r="U24" s="266">
        <f t="shared" si="19"/>
        <v>978</v>
      </c>
      <c r="V24" s="266">
        <f t="shared" si="20"/>
        <v>293</v>
      </c>
      <c r="W24" s="266">
        <f t="shared" si="21"/>
        <v>1024</v>
      </c>
      <c r="X24" s="266">
        <f t="shared" si="22"/>
        <v>307</v>
      </c>
      <c r="Y24" s="266">
        <f t="shared" si="23"/>
        <v>1075</v>
      </c>
      <c r="Z24" s="266">
        <f t="shared" si="24"/>
        <v>319</v>
      </c>
      <c r="AA24" s="266">
        <f t="shared" si="25"/>
        <v>1117</v>
      </c>
      <c r="AB24" s="266">
        <f t="shared" si="26"/>
        <v>336</v>
      </c>
      <c r="AC24" s="267">
        <f t="shared" si="27"/>
        <v>1175</v>
      </c>
    </row>
    <row r="25" spans="1:29" s="62" customFormat="1" ht="11.15" customHeight="1">
      <c r="A25" s="59">
        <v>20</v>
      </c>
      <c r="B25" s="266">
        <f t="shared" si="0"/>
        <v>155</v>
      </c>
      <c r="C25" s="266">
        <f t="shared" si="1"/>
        <v>544</v>
      </c>
      <c r="D25" s="266">
        <f t="shared" si="2"/>
        <v>176</v>
      </c>
      <c r="E25" s="266">
        <f t="shared" si="3"/>
        <v>614</v>
      </c>
      <c r="F25" s="266">
        <f t="shared" si="4"/>
        <v>189</v>
      </c>
      <c r="G25" s="266">
        <f t="shared" si="5"/>
        <v>662</v>
      </c>
      <c r="H25" s="266">
        <f t="shared" si="6"/>
        <v>222</v>
      </c>
      <c r="I25" s="266">
        <f t="shared" si="7"/>
        <v>776</v>
      </c>
      <c r="J25" s="266">
        <f t="shared" si="8"/>
        <v>231</v>
      </c>
      <c r="K25" s="266">
        <f t="shared" si="9"/>
        <v>809</v>
      </c>
      <c r="L25" s="266">
        <f t="shared" si="10"/>
        <v>242</v>
      </c>
      <c r="M25" s="266">
        <f t="shared" si="11"/>
        <v>847</v>
      </c>
      <c r="N25" s="266">
        <f t="shared" si="12"/>
        <v>250</v>
      </c>
      <c r="O25" s="266">
        <f t="shared" si="13"/>
        <v>876</v>
      </c>
      <c r="P25" s="266">
        <f t="shared" si="14"/>
        <v>267</v>
      </c>
      <c r="Q25" s="266">
        <f t="shared" si="15"/>
        <v>933</v>
      </c>
      <c r="R25" s="266">
        <f t="shared" si="16"/>
        <v>280</v>
      </c>
      <c r="S25" s="266">
        <f t="shared" si="17"/>
        <v>980</v>
      </c>
      <c r="T25" s="266">
        <f t="shared" si="18"/>
        <v>294</v>
      </c>
      <c r="U25" s="266">
        <f t="shared" si="19"/>
        <v>1029</v>
      </c>
      <c r="V25" s="266">
        <f t="shared" si="20"/>
        <v>308</v>
      </c>
      <c r="W25" s="266">
        <f t="shared" si="21"/>
        <v>1078</v>
      </c>
      <c r="X25" s="266">
        <f t="shared" si="22"/>
        <v>323</v>
      </c>
      <c r="Y25" s="266">
        <f t="shared" si="23"/>
        <v>1132</v>
      </c>
      <c r="Z25" s="266">
        <f t="shared" si="24"/>
        <v>336</v>
      </c>
      <c r="AA25" s="266">
        <f t="shared" si="25"/>
        <v>1176</v>
      </c>
      <c r="AB25" s="266">
        <f t="shared" si="26"/>
        <v>354</v>
      </c>
      <c r="AC25" s="267">
        <f t="shared" si="27"/>
        <v>1237</v>
      </c>
    </row>
    <row r="26" spans="1:29" s="62" customFormat="1" ht="11.15" customHeight="1">
      <c r="A26" s="59">
        <v>21</v>
      </c>
      <c r="B26" s="266">
        <f t="shared" si="0"/>
        <v>163</v>
      </c>
      <c r="C26" s="266">
        <f t="shared" si="1"/>
        <v>571</v>
      </c>
      <c r="D26" s="266">
        <f t="shared" si="2"/>
        <v>184</v>
      </c>
      <c r="E26" s="266">
        <f t="shared" si="3"/>
        <v>645</v>
      </c>
      <c r="F26" s="266">
        <f t="shared" si="4"/>
        <v>198</v>
      </c>
      <c r="G26" s="266">
        <f t="shared" si="5"/>
        <v>695</v>
      </c>
      <c r="H26" s="266">
        <f t="shared" si="6"/>
        <v>233</v>
      </c>
      <c r="I26" s="266">
        <f t="shared" si="7"/>
        <v>815</v>
      </c>
      <c r="J26" s="266">
        <f t="shared" si="8"/>
        <v>243</v>
      </c>
      <c r="K26" s="266">
        <f t="shared" si="9"/>
        <v>849</v>
      </c>
      <c r="L26" s="266">
        <f t="shared" si="10"/>
        <v>254</v>
      </c>
      <c r="M26" s="266">
        <f t="shared" si="11"/>
        <v>889</v>
      </c>
      <c r="N26" s="266">
        <f t="shared" si="12"/>
        <v>263</v>
      </c>
      <c r="O26" s="266">
        <f t="shared" si="13"/>
        <v>920</v>
      </c>
      <c r="P26" s="266">
        <f t="shared" si="14"/>
        <v>280</v>
      </c>
      <c r="Q26" s="266">
        <f t="shared" si="15"/>
        <v>980</v>
      </c>
      <c r="R26" s="266">
        <f t="shared" si="16"/>
        <v>294</v>
      </c>
      <c r="S26" s="266">
        <f t="shared" si="17"/>
        <v>1029</v>
      </c>
      <c r="T26" s="266">
        <f t="shared" si="18"/>
        <v>309</v>
      </c>
      <c r="U26" s="266">
        <f t="shared" si="19"/>
        <v>1081</v>
      </c>
      <c r="V26" s="266">
        <f t="shared" si="20"/>
        <v>323</v>
      </c>
      <c r="W26" s="266">
        <f t="shared" si="21"/>
        <v>1132</v>
      </c>
      <c r="X26" s="266">
        <f t="shared" si="22"/>
        <v>340</v>
      </c>
      <c r="Y26" s="266">
        <f t="shared" si="23"/>
        <v>1188</v>
      </c>
      <c r="Z26" s="266">
        <f t="shared" si="24"/>
        <v>353</v>
      </c>
      <c r="AA26" s="266">
        <f t="shared" si="25"/>
        <v>1235</v>
      </c>
      <c r="AB26" s="266">
        <f t="shared" si="26"/>
        <v>371</v>
      </c>
      <c r="AC26" s="267">
        <f t="shared" si="27"/>
        <v>1299</v>
      </c>
    </row>
    <row r="27" spans="1:29" s="62" customFormat="1" ht="11.15" customHeight="1">
      <c r="A27" s="59">
        <v>22</v>
      </c>
      <c r="B27" s="266">
        <f t="shared" si="0"/>
        <v>171</v>
      </c>
      <c r="C27" s="266">
        <f t="shared" si="1"/>
        <v>598</v>
      </c>
      <c r="D27" s="266">
        <f t="shared" si="2"/>
        <v>193</v>
      </c>
      <c r="E27" s="266">
        <f t="shared" si="3"/>
        <v>676</v>
      </c>
      <c r="F27" s="266">
        <f t="shared" si="4"/>
        <v>208</v>
      </c>
      <c r="G27" s="266">
        <f t="shared" si="5"/>
        <v>728</v>
      </c>
      <c r="H27" s="266">
        <f t="shared" si="6"/>
        <v>244</v>
      </c>
      <c r="I27" s="266">
        <f t="shared" si="7"/>
        <v>854</v>
      </c>
      <c r="J27" s="266">
        <f t="shared" si="8"/>
        <v>254</v>
      </c>
      <c r="K27" s="266">
        <f t="shared" si="9"/>
        <v>889</v>
      </c>
      <c r="L27" s="266">
        <f t="shared" si="10"/>
        <v>266</v>
      </c>
      <c r="M27" s="266">
        <f t="shared" si="11"/>
        <v>931</v>
      </c>
      <c r="N27" s="266">
        <f t="shared" si="12"/>
        <v>275</v>
      </c>
      <c r="O27" s="266">
        <f t="shared" si="13"/>
        <v>964</v>
      </c>
      <c r="P27" s="266">
        <f t="shared" si="14"/>
        <v>293</v>
      </c>
      <c r="Q27" s="266">
        <f t="shared" si="15"/>
        <v>1027</v>
      </c>
      <c r="R27" s="266">
        <f t="shared" si="16"/>
        <v>308</v>
      </c>
      <c r="S27" s="266">
        <f t="shared" si="17"/>
        <v>1078</v>
      </c>
      <c r="T27" s="266">
        <f t="shared" si="18"/>
        <v>324</v>
      </c>
      <c r="U27" s="266">
        <f t="shared" si="19"/>
        <v>1132</v>
      </c>
      <c r="V27" s="266">
        <f t="shared" si="20"/>
        <v>339</v>
      </c>
      <c r="W27" s="266">
        <f t="shared" si="21"/>
        <v>1186</v>
      </c>
      <c r="X27" s="266">
        <f t="shared" si="22"/>
        <v>356</v>
      </c>
      <c r="Y27" s="266">
        <f t="shared" si="23"/>
        <v>1245</v>
      </c>
      <c r="Z27" s="266">
        <f t="shared" si="24"/>
        <v>370</v>
      </c>
      <c r="AA27" s="266">
        <f t="shared" si="25"/>
        <v>1294</v>
      </c>
      <c r="AB27" s="266">
        <f t="shared" si="26"/>
        <v>389</v>
      </c>
      <c r="AC27" s="267">
        <f t="shared" si="27"/>
        <v>1361</v>
      </c>
    </row>
    <row r="28" spans="1:29" s="62" customFormat="1" ht="11.15" customHeight="1">
      <c r="A28" s="59">
        <v>23</v>
      </c>
      <c r="B28" s="266">
        <f t="shared" si="0"/>
        <v>179</v>
      </c>
      <c r="C28" s="266">
        <f t="shared" si="1"/>
        <v>625</v>
      </c>
      <c r="D28" s="266">
        <f t="shared" si="2"/>
        <v>202</v>
      </c>
      <c r="E28" s="266">
        <f t="shared" si="3"/>
        <v>707</v>
      </c>
      <c r="F28" s="266">
        <f t="shared" si="4"/>
        <v>217</v>
      </c>
      <c r="G28" s="266">
        <f t="shared" si="5"/>
        <v>761</v>
      </c>
      <c r="H28" s="266">
        <f t="shared" si="6"/>
        <v>255</v>
      </c>
      <c r="I28" s="266">
        <f t="shared" si="7"/>
        <v>893</v>
      </c>
      <c r="J28" s="266">
        <f t="shared" si="8"/>
        <v>266</v>
      </c>
      <c r="K28" s="266">
        <f t="shared" si="9"/>
        <v>930</v>
      </c>
      <c r="L28" s="266">
        <f t="shared" si="10"/>
        <v>278</v>
      </c>
      <c r="M28" s="266">
        <f t="shared" si="11"/>
        <v>974</v>
      </c>
      <c r="N28" s="266">
        <f t="shared" si="12"/>
        <v>288</v>
      </c>
      <c r="O28" s="266">
        <f t="shared" si="13"/>
        <v>1008</v>
      </c>
      <c r="P28" s="266">
        <f t="shared" si="14"/>
        <v>307</v>
      </c>
      <c r="Q28" s="266">
        <f t="shared" si="15"/>
        <v>1073</v>
      </c>
      <c r="R28" s="266">
        <f t="shared" si="16"/>
        <v>322</v>
      </c>
      <c r="S28" s="266">
        <f t="shared" si="17"/>
        <v>1127</v>
      </c>
      <c r="T28" s="266">
        <f t="shared" si="18"/>
        <v>338</v>
      </c>
      <c r="U28" s="266">
        <f t="shared" si="19"/>
        <v>1184</v>
      </c>
      <c r="V28" s="266">
        <f t="shared" si="20"/>
        <v>354</v>
      </c>
      <c r="W28" s="266">
        <f t="shared" si="21"/>
        <v>1240</v>
      </c>
      <c r="X28" s="266">
        <f t="shared" si="22"/>
        <v>372</v>
      </c>
      <c r="Y28" s="266">
        <f t="shared" si="23"/>
        <v>1302</v>
      </c>
      <c r="Z28" s="266">
        <f t="shared" si="24"/>
        <v>386</v>
      </c>
      <c r="AA28" s="266">
        <f t="shared" si="25"/>
        <v>1352</v>
      </c>
      <c r="AB28" s="266">
        <f t="shared" si="26"/>
        <v>407</v>
      </c>
      <c r="AC28" s="267">
        <f t="shared" si="27"/>
        <v>1423</v>
      </c>
    </row>
    <row r="29" spans="1:29" s="62" customFormat="1" ht="11.15" customHeight="1">
      <c r="A29" s="59">
        <v>24</v>
      </c>
      <c r="B29" s="266">
        <f t="shared" si="0"/>
        <v>186</v>
      </c>
      <c r="C29" s="266">
        <f t="shared" si="1"/>
        <v>653</v>
      </c>
      <c r="D29" s="266">
        <f t="shared" si="2"/>
        <v>211</v>
      </c>
      <c r="E29" s="266">
        <f t="shared" si="3"/>
        <v>737</v>
      </c>
      <c r="F29" s="266">
        <f t="shared" si="4"/>
        <v>227</v>
      </c>
      <c r="G29" s="266">
        <f t="shared" si="5"/>
        <v>794</v>
      </c>
      <c r="H29" s="266">
        <f t="shared" si="6"/>
        <v>266</v>
      </c>
      <c r="I29" s="266">
        <f t="shared" si="7"/>
        <v>931</v>
      </c>
      <c r="J29" s="266">
        <f t="shared" si="8"/>
        <v>277</v>
      </c>
      <c r="K29" s="266">
        <f t="shared" si="9"/>
        <v>970</v>
      </c>
      <c r="L29" s="266">
        <f t="shared" si="10"/>
        <v>290</v>
      </c>
      <c r="M29" s="266">
        <f t="shared" si="11"/>
        <v>1016</v>
      </c>
      <c r="N29" s="266">
        <f t="shared" si="12"/>
        <v>300</v>
      </c>
      <c r="O29" s="266">
        <f t="shared" si="13"/>
        <v>1051</v>
      </c>
      <c r="P29" s="266">
        <f t="shared" si="14"/>
        <v>320</v>
      </c>
      <c r="Q29" s="266">
        <f t="shared" si="15"/>
        <v>1120</v>
      </c>
      <c r="R29" s="266">
        <f t="shared" si="16"/>
        <v>336</v>
      </c>
      <c r="S29" s="266">
        <f t="shared" si="17"/>
        <v>1176</v>
      </c>
      <c r="T29" s="266">
        <f t="shared" si="18"/>
        <v>353</v>
      </c>
      <c r="U29" s="266">
        <f t="shared" si="19"/>
        <v>1235</v>
      </c>
      <c r="V29" s="266">
        <f t="shared" si="20"/>
        <v>370</v>
      </c>
      <c r="W29" s="266">
        <f t="shared" si="21"/>
        <v>1294</v>
      </c>
      <c r="X29" s="266">
        <f t="shared" si="22"/>
        <v>388</v>
      </c>
      <c r="Y29" s="266">
        <f t="shared" si="23"/>
        <v>1358</v>
      </c>
      <c r="Z29" s="266">
        <f t="shared" si="24"/>
        <v>403</v>
      </c>
      <c r="AA29" s="266">
        <f t="shared" si="25"/>
        <v>1411</v>
      </c>
      <c r="AB29" s="266">
        <f t="shared" si="26"/>
        <v>424</v>
      </c>
      <c r="AC29" s="267">
        <f t="shared" si="27"/>
        <v>1485</v>
      </c>
    </row>
    <row r="30" spans="1:29" s="62" customFormat="1" ht="11.15" customHeight="1">
      <c r="A30" s="59">
        <v>25</v>
      </c>
      <c r="B30" s="266">
        <f t="shared" si="0"/>
        <v>194</v>
      </c>
      <c r="C30" s="266">
        <f t="shared" si="1"/>
        <v>680</v>
      </c>
      <c r="D30" s="266">
        <f t="shared" si="2"/>
        <v>219</v>
      </c>
      <c r="E30" s="266">
        <f t="shared" si="3"/>
        <v>768</v>
      </c>
      <c r="F30" s="266">
        <f t="shared" si="4"/>
        <v>236</v>
      </c>
      <c r="G30" s="266">
        <f t="shared" si="5"/>
        <v>827</v>
      </c>
      <c r="H30" s="266">
        <f t="shared" si="6"/>
        <v>277</v>
      </c>
      <c r="I30" s="266">
        <f t="shared" si="7"/>
        <v>970</v>
      </c>
      <c r="J30" s="266">
        <f t="shared" si="8"/>
        <v>289</v>
      </c>
      <c r="K30" s="266">
        <f t="shared" si="9"/>
        <v>1011</v>
      </c>
      <c r="L30" s="266">
        <f t="shared" si="10"/>
        <v>302</v>
      </c>
      <c r="M30" s="266">
        <f t="shared" si="11"/>
        <v>1058</v>
      </c>
      <c r="N30" s="266">
        <f t="shared" si="12"/>
        <v>313</v>
      </c>
      <c r="O30" s="266">
        <f t="shared" si="13"/>
        <v>1095</v>
      </c>
      <c r="P30" s="266">
        <f t="shared" si="14"/>
        <v>333</v>
      </c>
      <c r="Q30" s="266">
        <f t="shared" si="15"/>
        <v>1167</v>
      </c>
      <c r="R30" s="266">
        <f t="shared" si="16"/>
        <v>350</v>
      </c>
      <c r="S30" s="266">
        <f t="shared" si="17"/>
        <v>1225</v>
      </c>
      <c r="T30" s="266">
        <f t="shared" si="18"/>
        <v>368</v>
      </c>
      <c r="U30" s="266">
        <f t="shared" si="19"/>
        <v>1287</v>
      </c>
      <c r="V30" s="266">
        <f t="shared" si="20"/>
        <v>385</v>
      </c>
      <c r="W30" s="266">
        <f t="shared" si="21"/>
        <v>1348</v>
      </c>
      <c r="X30" s="266">
        <f t="shared" si="22"/>
        <v>404</v>
      </c>
      <c r="Y30" s="266">
        <f t="shared" si="23"/>
        <v>1415</v>
      </c>
      <c r="Z30" s="266">
        <f t="shared" si="24"/>
        <v>420</v>
      </c>
      <c r="AA30" s="266">
        <f t="shared" si="25"/>
        <v>1470</v>
      </c>
      <c r="AB30" s="266">
        <f t="shared" si="26"/>
        <v>442</v>
      </c>
      <c r="AC30" s="267">
        <f t="shared" si="27"/>
        <v>1547</v>
      </c>
    </row>
    <row r="31" spans="1:29" s="62" customFormat="1" ht="11.15" customHeight="1">
      <c r="A31" s="59">
        <v>26</v>
      </c>
      <c r="B31" s="266">
        <f t="shared" si="0"/>
        <v>202</v>
      </c>
      <c r="C31" s="266">
        <f t="shared" si="1"/>
        <v>707</v>
      </c>
      <c r="D31" s="266">
        <f t="shared" si="2"/>
        <v>228</v>
      </c>
      <c r="E31" s="266">
        <f t="shared" si="3"/>
        <v>799</v>
      </c>
      <c r="F31" s="266">
        <f t="shared" si="4"/>
        <v>246</v>
      </c>
      <c r="G31" s="266">
        <f t="shared" si="5"/>
        <v>860</v>
      </c>
      <c r="H31" s="266">
        <f t="shared" si="6"/>
        <v>288</v>
      </c>
      <c r="I31" s="266">
        <f t="shared" si="7"/>
        <v>1009</v>
      </c>
      <c r="J31" s="266">
        <f t="shared" si="8"/>
        <v>300</v>
      </c>
      <c r="K31" s="266">
        <f t="shared" si="9"/>
        <v>1051</v>
      </c>
      <c r="L31" s="266">
        <f t="shared" si="10"/>
        <v>314</v>
      </c>
      <c r="M31" s="266">
        <f t="shared" si="11"/>
        <v>1101</v>
      </c>
      <c r="N31" s="266">
        <f t="shared" si="12"/>
        <v>325</v>
      </c>
      <c r="O31" s="266">
        <f t="shared" si="13"/>
        <v>1139</v>
      </c>
      <c r="P31" s="266">
        <f t="shared" si="14"/>
        <v>347</v>
      </c>
      <c r="Q31" s="266">
        <f t="shared" si="15"/>
        <v>1213</v>
      </c>
      <c r="R31" s="266">
        <f t="shared" si="16"/>
        <v>364</v>
      </c>
      <c r="S31" s="266">
        <f t="shared" si="17"/>
        <v>1275</v>
      </c>
      <c r="T31" s="266">
        <f t="shared" si="18"/>
        <v>382</v>
      </c>
      <c r="U31" s="266">
        <f t="shared" si="19"/>
        <v>1338</v>
      </c>
      <c r="V31" s="266">
        <f t="shared" si="20"/>
        <v>400</v>
      </c>
      <c r="W31" s="266">
        <f t="shared" si="21"/>
        <v>1401</v>
      </c>
      <c r="X31" s="266">
        <f t="shared" si="22"/>
        <v>420</v>
      </c>
      <c r="Y31" s="266">
        <f t="shared" si="23"/>
        <v>1471</v>
      </c>
      <c r="Z31" s="266">
        <f t="shared" si="24"/>
        <v>437</v>
      </c>
      <c r="AA31" s="266">
        <f t="shared" si="25"/>
        <v>1529</v>
      </c>
      <c r="AB31" s="266">
        <f t="shared" si="26"/>
        <v>460</v>
      </c>
      <c r="AC31" s="267">
        <f t="shared" si="27"/>
        <v>1608</v>
      </c>
    </row>
    <row r="32" spans="1:29" s="62" customFormat="1" ht="11.15" customHeight="1">
      <c r="A32" s="59">
        <v>27</v>
      </c>
      <c r="B32" s="266">
        <f t="shared" si="0"/>
        <v>210</v>
      </c>
      <c r="C32" s="266">
        <f t="shared" si="1"/>
        <v>734</v>
      </c>
      <c r="D32" s="266">
        <f t="shared" si="2"/>
        <v>237</v>
      </c>
      <c r="E32" s="266">
        <f t="shared" si="3"/>
        <v>830</v>
      </c>
      <c r="F32" s="266">
        <f t="shared" si="4"/>
        <v>255</v>
      </c>
      <c r="G32" s="266">
        <f t="shared" si="5"/>
        <v>893</v>
      </c>
      <c r="H32" s="266">
        <f t="shared" si="6"/>
        <v>299</v>
      </c>
      <c r="I32" s="266">
        <f t="shared" si="7"/>
        <v>1048</v>
      </c>
      <c r="J32" s="266">
        <f t="shared" si="8"/>
        <v>312</v>
      </c>
      <c r="K32" s="266">
        <f t="shared" si="9"/>
        <v>1091</v>
      </c>
      <c r="L32" s="266">
        <f t="shared" si="10"/>
        <v>327</v>
      </c>
      <c r="M32" s="266">
        <f t="shared" si="11"/>
        <v>1143</v>
      </c>
      <c r="N32" s="266">
        <f t="shared" si="12"/>
        <v>338</v>
      </c>
      <c r="O32" s="266">
        <f t="shared" si="13"/>
        <v>1183</v>
      </c>
      <c r="P32" s="266">
        <f t="shared" si="14"/>
        <v>360</v>
      </c>
      <c r="Q32" s="266">
        <f t="shared" si="15"/>
        <v>1260</v>
      </c>
      <c r="R32" s="266">
        <f t="shared" si="16"/>
        <v>378</v>
      </c>
      <c r="S32" s="266">
        <f t="shared" si="17"/>
        <v>1324</v>
      </c>
      <c r="T32" s="266">
        <f t="shared" si="18"/>
        <v>397</v>
      </c>
      <c r="U32" s="266">
        <f t="shared" si="19"/>
        <v>1390</v>
      </c>
      <c r="V32" s="266">
        <f t="shared" si="20"/>
        <v>416</v>
      </c>
      <c r="W32" s="266">
        <f t="shared" si="21"/>
        <v>1455</v>
      </c>
      <c r="X32" s="266">
        <f t="shared" si="22"/>
        <v>437</v>
      </c>
      <c r="Y32" s="266">
        <f t="shared" si="23"/>
        <v>1528</v>
      </c>
      <c r="Z32" s="266">
        <f t="shared" si="24"/>
        <v>454</v>
      </c>
      <c r="AA32" s="266">
        <f t="shared" si="25"/>
        <v>1588</v>
      </c>
      <c r="AB32" s="266">
        <f t="shared" si="26"/>
        <v>477</v>
      </c>
      <c r="AC32" s="267">
        <f t="shared" si="27"/>
        <v>1670</v>
      </c>
    </row>
    <row r="33" spans="1:29" s="62" customFormat="1" ht="11.15" customHeight="1">
      <c r="A33" s="59">
        <v>28</v>
      </c>
      <c r="B33" s="266">
        <f t="shared" si="0"/>
        <v>218</v>
      </c>
      <c r="C33" s="266">
        <f t="shared" si="1"/>
        <v>761</v>
      </c>
      <c r="D33" s="266">
        <f t="shared" si="2"/>
        <v>246</v>
      </c>
      <c r="E33" s="266">
        <f t="shared" si="3"/>
        <v>860</v>
      </c>
      <c r="F33" s="266">
        <f t="shared" si="4"/>
        <v>265</v>
      </c>
      <c r="G33" s="266">
        <f t="shared" si="5"/>
        <v>926</v>
      </c>
      <c r="H33" s="266">
        <f t="shared" si="6"/>
        <v>310</v>
      </c>
      <c r="I33" s="266">
        <f t="shared" si="7"/>
        <v>1087</v>
      </c>
      <c r="J33" s="266">
        <f t="shared" si="8"/>
        <v>323</v>
      </c>
      <c r="K33" s="266">
        <f t="shared" si="9"/>
        <v>1132</v>
      </c>
      <c r="L33" s="266">
        <f t="shared" si="10"/>
        <v>339</v>
      </c>
      <c r="M33" s="266">
        <f t="shared" si="11"/>
        <v>1185</v>
      </c>
      <c r="N33" s="266">
        <f t="shared" si="12"/>
        <v>350</v>
      </c>
      <c r="O33" s="266">
        <f t="shared" si="13"/>
        <v>1227</v>
      </c>
      <c r="P33" s="266">
        <f t="shared" si="14"/>
        <v>373</v>
      </c>
      <c r="Q33" s="266">
        <f t="shared" si="15"/>
        <v>1307</v>
      </c>
      <c r="R33" s="266">
        <f t="shared" si="16"/>
        <v>392</v>
      </c>
      <c r="S33" s="266">
        <f t="shared" si="17"/>
        <v>1373</v>
      </c>
      <c r="T33" s="266">
        <f t="shared" si="18"/>
        <v>412</v>
      </c>
      <c r="U33" s="266">
        <f t="shared" si="19"/>
        <v>1441</v>
      </c>
      <c r="V33" s="266">
        <f t="shared" si="20"/>
        <v>431</v>
      </c>
      <c r="W33" s="266">
        <f t="shared" si="21"/>
        <v>1509</v>
      </c>
      <c r="X33" s="266">
        <f t="shared" si="22"/>
        <v>453</v>
      </c>
      <c r="Y33" s="266">
        <f t="shared" si="23"/>
        <v>1585</v>
      </c>
      <c r="Z33" s="266">
        <f t="shared" si="24"/>
        <v>470</v>
      </c>
      <c r="AA33" s="266">
        <f t="shared" si="25"/>
        <v>1646</v>
      </c>
      <c r="AB33" s="266">
        <f t="shared" si="26"/>
        <v>495</v>
      </c>
      <c r="AC33" s="267">
        <f t="shared" si="27"/>
        <v>1732</v>
      </c>
    </row>
    <row r="34" spans="1:29" s="62" customFormat="1" ht="11.15" customHeight="1">
      <c r="A34" s="59">
        <v>29</v>
      </c>
      <c r="B34" s="266">
        <f t="shared" si="0"/>
        <v>225</v>
      </c>
      <c r="C34" s="266">
        <f t="shared" si="1"/>
        <v>789</v>
      </c>
      <c r="D34" s="266">
        <f t="shared" si="2"/>
        <v>255</v>
      </c>
      <c r="E34" s="266">
        <f t="shared" si="3"/>
        <v>891</v>
      </c>
      <c r="F34" s="266">
        <f t="shared" si="4"/>
        <v>274</v>
      </c>
      <c r="G34" s="266">
        <f t="shared" si="5"/>
        <v>959</v>
      </c>
      <c r="H34" s="266">
        <f t="shared" si="6"/>
        <v>322</v>
      </c>
      <c r="I34" s="266">
        <f t="shared" si="7"/>
        <v>1125</v>
      </c>
      <c r="J34" s="266">
        <f t="shared" si="8"/>
        <v>335</v>
      </c>
      <c r="K34" s="266">
        <f t="shared" si="9"/>
        <v>1172</v>
      </c>
      <c r="L34" s="266">
        <f t="shared" si="10"/>
        <v>351</v>
      </c>
      <c r="M34" s="266">
        <f t="shared" si="11"/>
        <v>1228</v>
      </c>
      <c r="N34" s="266">
        <f t="shared" si="12"/>
        <v>363</v>
      </c>
      <c r="O34" s="266">
        <f t="shared" si="13"/>
        <v>1270</v>
      </c>
      <c r="P34" s="266">
        <f t="shared" si="14"/>
        <v>387</v>
      </c>
      <c r="Q34" s="266">
        <f t="shared" si="15"/>
        <v>1353</v>
      </c>
      <c r="R34" s="266">
        <f t="shared" si="16"/>
        <v>406</v>
      </c>
      <c r="S34" s="266">
        <f t="shared" si="17"/>
        <v>1422</v>
      </c>
      <c r="T34" s="266">
        <f t="shared" si="18"/>
        <v>426</v>
      </c>
      <c r="U34" s="266">
        <f t="shared" si="19"/>
        <v>1493</v>
      </c>
      <c r="V34" s="266">
        <f t="shared" si="20"/>
        <v>447</v>
      </c>
      <c r="W34" s="266">
        <f t="shared" si="21"/>
        <v>1563</v>
      </c>
      <c r="X34" s="266">
        <f t="shared" si="22"/>
        <v>469</v>
      </c>
      <c r="Y34" s="266">
        <f t="shared" si="23"/>
        <v>1641</v>
      </c>
      <c r="Z34" s="266">
        <f t="shared" si="24"/>
        <v>487</v>
      </c>
      <c r="AA34" s="266">
        <f t="shared" si="25"/>
        <v>1705</v>
      </c>
      <c r="AB34" s="266">
        <f t="shared" si="26"/>
        <v>513</v>
      </c>
      <c r="AC34" s="267">
        <f t="shared" si="27"/>
        <v>1794</v>
      </c>
    </row>
    <row r="35" spans="1:29" s="62" customFormat="1" ht="11.15" customHeight="1" thickBot="1">
      <c r="A35" s="63">
        <v>30</v>
      </c>
      <c r="B35" s="268">
        <f t="shared" si="0"/>
        <v>233</v>
      </c>
      <c r="C35" s="268">
        <f t="shared" si="1"/>
        <v>816</v>
      </c>
      <c r="D35" s="268">
        <f t="shared" si="2"/>
        <v>263</v>
      </c>
      <c r="E35" s="268">
        <f t="shared" si="3"/>
        <v>922</v>
      </c>
      <c r="F35" s="268">
        <f t="shared" si="4"/>
        <v>284</v>
      </c>
      <c r="G35" s="268">
        <f t="shared" si="5"/>
        <v>992</v>
      </c>
      <c r="H35" s="268">
        <f t="shared" si="6"/>
        <v>333</v>
      </c>
      <c r="I35" s="268">
        <f t="shared" si="7"/>
        <v>1164</v>
      </c>
      <c r="J35" s="268">
        <f t="shared" si="8"/>
        <v>347</v>
      </c>
      <c r="K35" s="268">
        <f t="shared" si="9"/>
        <v>1213</v>
      </c>
      <c r="L35" s="268">
        <f t="shared" si="10"/>
        <v>363</v>
      </c>
      <c r="M35" s="268">
        <f t="shared" si="11"/>
        <v>1270</v>
      </c>
      <c r="N35" s="268">
        <f t="shared" si="12"/>
        <v>375</v>
      </c>
      <c r="O35" s="268">
        <f t="shared" si="13"/>
        <v>1314</v>
      </c>
      <c r="P35" s="268">
        <f t="shared" si="14"/>
        <v>400</v>
      </c>
      <c r="Q35" s="268">
        <f t="shared" si="15"/>
        <v>1400</v>
      </c>
      <c r="R35" s="268">
        <f t="shared" si="16"/>
        <v>420</v>
      </c>
      <c r="S35" s="268">
        <f t="shared" si="17"/>
        <v>1471</v>
      </c>
      <c r="T35" s="268">
        <f t="shared" si="18"/>
        <v>441</v>
      </c>
      <c r="U35" s="268">
        <f t="shared" si="19"/>
        <v>1544</v>
      </c>
      <c r="V35" s="268">
        <f t="shared" si="20"/>
        <v>462</v>
      </c>
      <c r="W35" s="268">
        <f t="shared" si="21"/>
        <v>1617</v>
      </c>
      <c r="X35" s="268">
        <f t="shared" si="22"/>
        <v>485</v>
      </c>
      <c r="Y35" s="268">
        <f t="shared" si="23"/>
        <v>1698</v>
      </c>
      <c r="Z35" s="268">
        <f t="shared" si="24"/>
        <v>504</v>
      </c>
      <c r="AA35" s="268">
        <f t="shared" si="25"/>
        <v>1764</v>
      </c>
      <c r="AB35" s="268">
        <f t="shared" si="26"/>
        <v>530</v>
      </c>
      <c r="AC35" s="269">
        <f t="shared" si="27"/>
        <v>1856</v>
      </c>
    </row>
    <row r="36" spans="1:29" ht="3" customHeight="1" thickBot="1">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270"/>
      <c r="AC36" s="271"/>
    </row>
    <row r="37" spans="1:29" ht="12" customHeight="1">
      <c r="A37" s="464"/>
      <c r="B37" s="467" t="s">
        <v>142</v>
      </c>
      <c r="C37" s="467"/>
      <c r="D37" s="451" t="s">
        <v>23</v>
      </c>
      <c r="E37" s="468"/>
      <c r="F37" s="451" t="s">
        <v>24</v>
      </c>
      <c r="G37" s="468"/>
      <c r="H37" s="451" t="s">
        <v>25</v>
      </c>
      <c r="I37" s="468"/>
      <c r="J37" s="451" t="s">
        <v>26</v>
      </c>
      <c r="K37" s="468"/>
      <c r="L37" s="451" t="s">
        <v>135</v>
      </c>
      <c r="M37" s="468"/>
      <c r="N37" s="451" t="s">
        <v>136</v>
      </c>
      <c r="O37" s="468"/>
      <c r="P37" s="451" t="s">
        <v>31</v>
      </c>
      <c r="Q37" s="468"/>
      <c r="R37" s="451" t="s">
        <v>32</v>
      </c>
      <c r="S37" s="468"/>
      <c r="T37" s="451" t="s">
        <v>33</v>
      </c>
      <c r="U37" s="468"/>
      <c r="V37" s="451" t="s">
        <v>34</v>
      </c>
      <c r="W37" s="468"/>
      <c r="X37" s="451" t="s">
        <v>35</v>
      </c>
      <c r="Y37" s="468"/>
      <c r="Z37" s="451" t="s">
        <v>36</v>
      </c>
      <c r="AA37" s="468"/>
      <c r="AB37" s="458"/>
      <c r="AC37" s="459"/>
    </row>
    <row r="38" spans="1:29" ht="12" customHeight="1">
      <c r="A38" s="465"/>
      <c r="B38" s="460">
        <v>26400</v>
      </c>
      <c r="C38" s="460"/>
      <c r="D38" s="460">
        <v>27600</v>
      </c>
      <c r="E38" s="460"/>
      <c r="F38" s="461">
        <v>28800</v>
      </c>
      <c r="G38" s="462"/>
      <c r="H38" s="460">
        <v>30300</v>
      </c>
      <c r="I38" s="460"/>
      <c r="J38" s="460">
        <v>31800</v>
      </c>
      <c r="K38" s="460"/>
      <c r="L38" s="460">
        <v>33300</v>
      </c>
      <c r="M38" s="460"/>
      <c r="N38" s="460">
        <v>34800</v>
      </c>
      <c r="O38" s="460"/>
      <c r="P38" s="460">
        <v>36300</v>
      </c>
      <c r="Q38" s="460"/>
      <c r="R38" s="460">
        <v>38200</v>
      </c>
      <c r="S38" s="460"/>
      <c r="T38" s="460">
        <v>40100</v>
      </c>
      <c r="U38" s="460"/>
      <c r="V38" s="461">
        <v>42000</v>
      </c>
      <c r="W38" s="462"/>
      <c r="X38" s="461">
        <v>43900</v>
      </c>
      <c r="Y38" s="462"/>
      <c r="Z38" s="460">
        <v>45800</v>
      </c>
      <c r="AA38" s="461"/>
      <c r="AB38" s="460"/>
      <c r="AC38" s="471"/>
    </row>
    <row r="39" spans="1:29" ht="12" customHeight="1">
      <c r="A39" s="466"/>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266">
        <f t="shared" ref="B40:B69" si="28">ROUND($B$38*$A40/30*$AE$4*20/100,0)</f>
        <v>18</v>
      </c>
      <c r="C40" s="266">
        <f t="shared" ref="C40:C69" si="29">ROUND($B$38*$A40/30*$AE$4*70/100,0)</f>
        <v>65</v>
      </c>
      <c r="D40" s="266">
        <f t="shared" ref="D40:D69" si="30">ROUND($D$38*$A40/30*$AE$4*20/100,0)</f>
        <v>19</v>
      </c>
      <c r="E40" s="266">
        <f t="shared" ref="E40:E69" si="31">ROUND($D$38*$A40/30*$AE$4*70/100,0)</f>
        <v>68</v>
      </c>
      <c r="F40" s="266">
        <f t="shared" ref="F40:F69" si="32">ROUND($F$38*$A40/30*$AE$4*20/100,0)</f>
        <v>20</v>
      </c>
      <c r="G40" s="266">
        <f t="shared" ref="G40:G69" si="33">ROUND($F$38*$A40/30*$AE$4*70/100,0)</f>
        <v>71</v>
      </c>
      <c r="H40" s="266">
        <f t="shared" ref="H40:H69" si="34">ROUND($H$38*$A40/30*$AE$4*20/100,0)</f>
        <v>21</v>
      </c>
      <c r="I40" s="266">
        <f t="shared" ref="I40:I69" si="35">ROUND($H$38*$A40/30*$AE$4*70/100,0)</f>
        <v>74</v>
      </c>
      <c r="J40" s="266">
        <f t="shared" ref="J40:J69" si="36">ROUND($J$38*$A40/30*$AE$4*20/100,0)</f>
        <v>22</v>
      </c>
      <c r="K40" s="266">
        <f t="shared" ref="K40:K69" si="37">ROUND($J$38*$A40/30*$AE$4*70/100,0)</f>
        <v>78</v>
      </c>
      <c r="L40" s="266">
        <f t="shared" ref="L40:L69" si="38">ROUND($L$38*$A40/30*$AE$4*20/100,0)</f>
        <v>23</v>
      </c>
      <c r="M40" s="266">
        <f t="shared" ref="M40:M69" si="39">ROUND($L$38*$A40/30*$AE$4*70/100,0)</f>
        <v>82</v>
      </c>
      <c r="N40" s="266">
        <f t="shared" ref="N40:N69" si="40">ROUND($N$38*$A40/30*$AE$4*20/100,0)</f>
        <v>24</v>
      </c>
      <c r="O40" s="266">
        <f t="shared" ref="O40:O69" si="41">ROUND($N$38*$A40/30*$AE$4*70/100,0)</f>
        <v>85</v>
      </c>
      <c r="P40" s="266">
        <f t="shared" ref="P40:P69" si="42">ROUND($P$38*$A40/30*$AE$4*20/100,0)</f>
        <v>25</v>
      </c>
      <c r="Q40" s="266">
        <f t="shared" ref="Q40:Q69" si="43">ROUND($P$38*$A40/30*$AE$4*70/100,0)</f>
        <v>89</v>
      </c>
      <c r="R40" s="266">
        <f t="shared" ref="R40:R69" si="44">ROUND($R$38*$A40/30*$AE$4*20/100,0)</f>
        <v>27</v>
      </c>
      <c r="S40" s="266">
        <f t="shared" ref="S40:S69" si="45">ROUND($R$38*$A40/30*$AE$4*70/100,0)</f>
        <v>94</v>
      </c>
      <c r="T40" s="266">
        <f t="shared" ref="T40:T69" si="46">ROUND($T$38*$A40/30*$AE$4*20/100,0)</f>
        <v>28</v>
      </c>
      <c r="U40" s="266">
        <f t="shared" ref="U40:U69" si="47">ROUND($T$38*$A40/30*$AE$4*70/100,0)</f>
        <v>98</v>
      </c>
      <c r="V40" s="266">
        <f t="shared" ref="V40:V69" si="48">ROUND($V$38*$A40/30*$AE$4*20/100,0)</f>
        <v>29</v>
      </c>
      <c r="W40" s="266">
        <f t="shared" ref="W40:W69" si="49">ROUND($V$38*$A40/30*$AE$4*70/100,0)</f>
        <v>103</v>
      </c>
      <c r="X40" s="266">
        <f t="shared" ref="X40:X69" si="50">ROUND($X$38*$A40/30*$AE$4*20/100,0)</f>
        <v>31</v>
      </c>
      <c r="Y40" s="266">
        <f t="shared" ref="Y40:Y69" si="51">ROUND($X$38*$A40/30*$AE$4*70/100,0)</f>
        <v>108</v>
      </c>
      <c r="Z40" s="272">
        <f>ROUND($Z$38*$A40/30*$AE$4*20/100,0)</f>
        <v>32</v>
      </c>
      <c r="AA40" s="273">
        <f>ROUND($Z$38*$A40/30*$AE$4*70/100,0)</f>
        <v>112</v>
      </c>
      <c r="AB40" s="272"/>
      <c r="AC40" s="267"/>
    </row>
    <row r="41" spans="1:29" s="62" customFormat="1" ht="11.15" customHeight="1">
      <c r="A41" s="59">
        <v>2</v>
      </c>
      <c r="B41" s="266">
        <f t="shared" si="28"/>
        <v>37</v>
      </c>
      <c r="C41" s="266">
        <f t="shared" si="29"/>
        <v>129</v>
      </c>
      <c r="D41" s="266">
        <f t="shared" si="30"/>
        <v>39</v>
      </c>
      <c r="E41" s="266">
        <f t="shared" si="31"/>
        <v>135</v>
      </c>
      <c r="F41" s="266">
        <f t="shared" si="32"/>
        <v>40</v>
      </c>
      <c r="G41" s="266">
        <f t="shared" si="33"/>
        <v>141</v>
      </c>
      <c r="H41" s="266">
        <f t="shared" si="34"/>
        <v>42</v>
      </c>
      <c r="I41" s="266">
        <f t="shared" si="35"/>
        <v>148</v>
      </c>
      <c r="J41" s="266">
        <f t="shared" si="36"/>
        <v>45</v>
      </c>
      <c r="K41" s="266">
        <f t="shared" si="37"/>
        <v>156</v>
      </c>
      <c r="L41" s="266">
        <f t="shared" si="38"/>
        <v>47</v>
      </c>
      <c r="M41" s="266">
        <f t="shared" si="39"/>
        <v>163</v>
      </c>
      <c r="N41" s="266">
        <f t="shared" si="40"/>
        <v>49</v>
      </c>
      <c r="O41" s="266">
        <f t="shared" si="41"/>
        <v>171</v>
      </c>
      <c r="P41" s="266">
        <f t="shared" si="42"/>
        <v>51</v>
      </c>
      <c r="Q41" s="266">
        <f t="shared" si="43"/>
        <v>178</v>
      </c>
      <c r="R41" s="266">
        <f t="shared" si="44"/>
        <v>53</v>
      </c>
      <c r="S41" s="266">
        <f t="shared" si="45"/>
        <v>187</v>
      </c>
      <c r="T41" s="266">
        <f t="shared" si="46"/>
        <v>56</v>
      </c>
      <c r="U41" s="266">
        <f t="shared" si="47"/>
        <v>196</v>
      </c>
      <c r="V41" s="266">
        <f t="shared" si="48"/>
        <v>59</v>
      </c>
      <c r="W41" s="266">
        <f t="shared" si="49"/>
        <v>206</v>
      </c>
      <c r="X41" s="266">
        <f t="shared" si="50"/>
        <v>61</v>
      </c>
      <c r="Y41" s="266">
        <f t="shared" si="51"/>
        <v>215</v>
      </c>
      <c r="Z41" s="272">
        <f t="shared" ref="Z41:Z69" si="52">ROUND($Z$38*$A41/30*$AE$4*20/100,0)</f>
        <v>64</v>
      </c>
      <c r="AA41" s="273">
        <f t="shared" ref="AA41:AA69" si="53">ROUND($Z$38*$A41/30*$AE$4*70/100,0)</f>
        <v>224</v>
      </c>
      <c r="AB41" s="272"/>
      <c r="AC41" s="267"/>
    </row>
    <row r="42" spans="1:29" s="62" customFormat="1" ht="11.15" customHeight="1">
      <c r="A42" s="59">
        <v>3</v>
      </c>
      <c r="B42" s="266">
        <f t="shared" si="28"/>
        <v>55</v>
      </c>
      <c r="C42" s="266">
        <f t="shared" si="29"/>
        <v>194</v>
      </c>
      <c r="D42" s="266">
        <f t="shared" si="30"/>
        <v>58</v>
      </c>
      <c r="E42" s="266">
        <f t="shared" si="31"/>
        <v>203</v>
      </c>
      <c r="F42" s="266">
        <f t="shared" si="32"/>
        <v>60</v>
      </c>
      <c r="G42" s="266">
        <f t="shared" si="33"/>
        <v>212</v>
      </c>
      <c r="H42" s="266">
        <f t="shared" si="34"/>
        <v>64</v>
      </c>
      <c r="I42" s="266">
        <f t="shared" si="35"/>
        <v>223</v>
      </c>
      <c r="J42" s="266">
        <f t="shared" si="36"/>
        <v>67</v>
      </c>
      <c r="K42" s="266">
        <f t="shared" si="37"/>
        <v>234</v>
      </c>
      <c r="L42" s="266">
        <f t="shared" si="38"/>
        <v>70</v>
      </c>
      <c r="M42" s="266">
        <f t="shared" si="39"/>
        <v>245</v>
      </c>
      <c r="N42" s="266">
        <f t="shared" si="40"/>
        <v>73</v>
      </c>
      <c r="O42" s="266">
        <f t="shared" si="41"/>
        <v>256</v>
      </c>
      <c r="P42" s="266">
        <f t="shared" si="42"/>
        <v>76</v>
      </c>
      <c r="Q42" s="266">
        <f t="shared" si="43"/>
        <v>267</v>
      </c>
      <c r="R42" s="266">
        <f t="shared" si="44"/>
        <v>80</v>
      </c>
      <c r="S42" s="266">
        <f t="shared" si="45"/>
        <v>281</v>
      </c>
      <c r="T42" s="266">
        <f t="shared" si="46"/>
        <v>84</v>
      </c>
      <c r="U42" s="266">
        <f t="shared" si="47"/>
        <v>295</v>
      </c>
      <c r="V42" s="266">
        <f t="shared" si="48"/>
        <v>88</v>
      </c>
      <c r="W42" s="266">
        <f t="shared" si="49"/>
        <v>309</v>
      </c>
      <c r="X42" s="266">
        <f t="shared" si="50"/>
        <v>92</v>
      </c>
      <c r="Y42" s="266">
        <f t="shared" si="51"/>
        <v>323</v>
      </c>
      <c r="Z42" s="272">
        <f t="shared" si="52"/>
        <v>96</v>
      </c>
      <c r="AA42" s="273">
        <f t="shared" si="53"/>
        <v>337</v>
      </c>
      <c r="AB42" s="272"/>
      <c r="AC42" s="267"/>
    </row>
    <row r="43" spans="1:29" s="62" customFormat="1" ht="11.15" customHeight="1">
      <c r="A43" s="59">
        <v>4</v>
      </c>
      <c r="B43" s="266">
        <f t="shared" si="28"/>
        <v>74</v>
      </c>
      <c r="C43" s="266">
        <f t="shared" si="29"/>
        <v>259</v>
      </c>
      <c r="D43" s="266">
        <f t="shared" si="30"/>
        <v>77</v>
      </c>
      <c r="E43" s="266">
        <f t="shared" si="31"/>
        <v>270</v>
      </c>
      <c r="F43" s="266">
        <f t="shared" si="32"/>
        <v>81</v>
      </c>
      <c r="G43" s="266">
        <f t="shared" si="33"/>
        <v>282</v>
      </c>
      <c r="H43" s="266">
        <f t="shared" si="34"/>
        <v>85</v>
      </c>
      <c r="I43" s="266">
        <f t="shared" si="35"/>
        <v>297</v>
      </c>
      <c r="J43" s="266">
        <f t="shared" si="36"/>
        <v>89</v>
      </c>
      <c r="K43" s="266">
        <f t="shared" si="37"/>
        <v>312</v>
      </c>
      <c r="L43" s="266">
        <f t="shared" si="38"/>
        <v>93</v>
      </c>
      <c r="M43" s="266">
        <f t="shared" si="39"/>
        <v>326</v>
      </c>
      <c r="N43" s="266">
        <f t="shared" si="40"/>
        <v>97</v>
      </c>
      <c r="O43" s="266">
        <f t="shared" si="41"/>
        <v>341</v>
      </c>
      <c r="P43" s="266">
        <f t="shared" si="42"/>
        <v>102</v>
      </c>
      <c r="Q43" s="266">
        <f t="shared" si="43"/>
        <v>356</v>
      </c>
      <c r="R43" s="266">
        <f t="shared" si="44"/>
        <v>107</v>
      </c>
      <c r="S43" s="266">
        <f t="shared" si="45"/>
        <v>374</v>
      </c>
      <c r="T43" s="266">
        <f t="shared" si="46"/>
        <v>112</v>
      </c>
      <c r="U43" s="266">
        <f t="shared" si="47"/>
        <v>393</v>
      </c>
      <c r="V43" s="266">
        <f t="shared" si="48"/>
        <v>118</v>
      </c>
      <c r="W43" s="266">
        <f t="shared" si="49"/>
        <v>412</v>
      </c>
      <c r="X43" s="266">
        <f t="shared" si="50"/>
        <v>123</v>
      </c>
      <c r="Y43" s="266">
        <f t="shared" si="51"/>
        <v>430</v>
      </c>
      <c r="Z43" s="272">
        <f t="shared" si="52"/>
        <v>128</v>
      </c>
      <c r="AA43" s="273">
        <f t="shared" si="53"/>
        <v>449</v>
      </c>
      <c r="AB43" s="272"/>
      <c r="AC43" s="267"/>
    </row>
    <row r="44" spans="1:29" s="62" customFormat="1" ht="11.15" customHeight="1">
      <c r="A44" s="59">
        <v>5</v>
      </c>
      <c r="B44" s="266">
        <f t="shared" si="28"/>
        <v>92</v>
      </c>
      <c r="C44" s="266">
        <f t="shared" si="29"/>
        <v>323</v>
      </c>
      <c r="D44" s="266">
        <f t="shared" si="30"/>
        <v>97</v>
      </c>
      <c r="E44" s="266">
        <f t="shared" si="31"/>
        <v>338</v>
      </c>
      <c r="F44" s="266">
        <f t="shared" si="32"/>
        <v>101</v>
      </c>
      <c r="G44" s="266">
        <f t="shared" si="33"/>
        <v>353</v>
      </c>
      <c r="H44" s="266">
        <f t="shared" si="34"/>
        <v>106</v>
      </c>
      <c r="I44" s="266">
        <f t="shared" si="35"/>
        <v>371</v>
      </c>
      <c r="J44" s="266">
        <f t="shared" si="36"/>
        <v>111</v>
      </c>
      <c r="K44" s="266">
        <f t="shared" si="37"/>
        <v>390</v>
      </c>
      <c r="L44" s="266">
        <f t="shared" si="38"/>
        <v>117</v>
      </c>
      <c r="M44" s="266">
        <f t="shared" si="39"/>
        <v>408</v>
      </c>
      <c r="N44" s="266">
        <f t="shared" si="40"/>
        <v>122</v>
      </c>
      <c r="O44" s="266">
        <f t="shared" si="41"/>
        <v>426</v>
      </c>
      <c r="P44" s="266">
        <f t="shared" si="42"/>
        <v>127</v>
      </c>
      <c r="Q44" s="266">
        <f t="shared" si="43"/>
        <v>445</v>
      </c>
      <c r="R44" s="266">
        <f t="shared" si="44"/>
        <v>134</v>
      </c>
      <c r="S44" s="266">
        <f t="shared" si="45"/>
        <v>468</v>
      </c>
      <c r="T44" s="266">
        <f t="shared" si="46"/>
        <v>140</v>
      </c>
      <c r="U44" s="266">
        <f t="shared" si="47"/>
        <v>491</v>
      </c>
      <c r="V44" s="266">
        <f t="shared" si="48"/>
        <v>147</v>
      </c>
      <c r="W44" s="266">
        <f t="shared" si="49"/>
        <v>515</v>
      </c>
      <c r="X44" s="266">
        <f t="shared" si="50"/>
        <v>154</v>
      </c>
      <c r="Y44" s="266">
        <f t="shared" si="51"/>
        <v>538</v>
      </c>
      <c r="Z44" s="272">
        <f t="shared" si="52"/>
        <v>160</v>
      </c>
      <c r="AA44" s="273">
        <f t="shared" si="53"/>
        <v>561</v>
      </c>
      <c r="AB44" s="272"/>
      <c r="AC44" s="267"/>
    </row>
    <row r="45" spans="1:29" s="62" customFormat="1" ht="11.15" customHeight="1">
      <c r="A45" s="59">
        <v>6</v>
      </c>
      <c r="B45" s="266">
        <f t="shared" si="28"/>
        <v>111</v>
      </c>
      <c r="C45" s="266">
        <f t="shared" si="29"/>
        <v>388</v>
      </c>
      <c r="D45" s="266">
        <f t="shared" si="30"/>
        <v>116</v>
      </c>
      <c r="E45" s="266">
        <f t="shared" si="31"/>
        <v>406</v>
      </c>
      <c r="F45" s="266">
        <f t="shared" si="32"/>
        <v>121</v>
      </c>
      <c r="G45" s="266">
        <f t="shared" si="33"/>
        <v>423</v>
      </c>
      <c r="H45" s="266">
        <f t="shared" si="34"/>
        <v>127</v>
      </c>
      <c r="I45" s="266">
        <f t="shared" si="35"/>
        <v>445</v>
      </c>
      <c r="J45" s="266">
        <f t="shared" si="36"/>
        <v>134</v>
      </c>
      <c r="K45" s="266">
        <f t="shared" si="37"/>
        <v>467</v>
      </c>
      <c r="L45" s="266">
        <f t="shared" si="38"/>
        <v>140</v>
      </c>
      <c r="M45" s="266">
        <f t="shared" si="39"/>
        <v>490</v>
      </c>
      <c r="N45" s="266">
        <f t="shared" si="40"/>
        <v>146</v>
      </c>
      <c r="O45" s="266">
        <f t="shared" si="41"/>
        <v>512</v>
      </c>
      <c r="P45" s="266">
        <f t="shared" si="42"/>
        <v>152</v>
      </c>
      <c r="Q45" s="266">
        <f t="shared" si="43"/>
        <v>534</v>
      </c>
      <c r="R45" s="266">
        <f t="shared" si="44"/>
        <v>160</v>
      </c>
      <c r="S45" s="266">
        <f t="shared" si="45"/>
        <v>562</v>
      </c>
      <c r="T45" s="266">
        <f t="shared" si="46"/>
        <v>168</v>
      </c>
      <c r="U45" s="266">
        <f t="shared" si="47"/>
        <v>589</v>
      </c>
      <c r="V45" s="266">
        <f t="shared" si="48"/>
        <v>176</v>
      </c>
      <c r="W45" s="266">
        <f t="shared" si="49"/>
        <v>617</v>
      </c>
      <c r="X45" s="266">
        <f t="shared" si="50"/>
        <v>184</v>
      </c>
      <c r="Y45" s="266">
        <f t="shared" si="51"/>
        <v>645</v>
      </c>
      <c r="Z45" s="272">
        <f t="shared" si="52"/>
        <v>192</v>
      </c>
      <c r="AA45" s="273">
        <f t="shared" si="53"/>
        <v>673</v>
      </c>
      <c r="AB45" s="272"/>
      <c r="AC45" s="267"/>
    </row>
    <row r="46" spans="1:29" s="62" customFormat="1" ht="11.15" customHeight="1">
      <c r="A46" s="59">
        <v>7</v>
      </c>
      <c r="B46" s="266">
        <f t="shared" si="28"/>
        <v>129</v>
      </c>
      <c r="C46" s="266">
        <f t="shared" si="29"/>
        <v>453</v>
      </c>
      <c r="D46" s="266">
        <f t="shared" si="30"/>
        <v>135</v>
      </c>
      <c r="E46" s="266">
        <f t="shared" si="31"/>
        <v>473</v>
      </c>
      <c r="F46" s="266">
        <f t="shared" si="32"/>
        <v>141</v>
      </c>
      <c r="G46" s="266">
        <f t="shared" si="33"/>
        <v>494</v>
      </c>
      <c r="H46" s="266">
        <f t="shared" si="34"/>
        <v>148</v>
      </c>
      <c r="I46" s="266">
        <f t="shared" si="35"/>
        <v>520</v>
      </c>
      <c r="J46" s="266">
        <f t="shared" si="36"/>
        <v>156</v>
      </c>
      <c r="K46" s="266">
        <f t="shared" si="37"/>
        <v>545</v>
      </c>
      <c r="L46" s="266">
        <f t="shared" si="38"/>
        <v>163</v>
      </c>
      <c r="M46" s="266">
        <f t="shared" si="39"/>
        <v>571</v>
      </c>
      <c r="N46" s="266">
        <f t="shared" si="40"/>
        <v>171</v>
      </c>
      <c r="O46" s="266">
        <f t="shared" si="41"/>
        <v>597</v>
      </c>
      <c r="P46" s="266">
        <f t="shared" si="42"/>
        <v>178</v>
      </c>
      <c r="Q46" s="266">
        <f t="shared" si="43"/>
        <v>623</v>
      </c>
      <c r="R46" s="266">
        <f t="shared" si="44"/>
        <v>187</v>
      </c>
      <c r="S46" s="266">
        <f t="shared" si="45"/>
        <v>655</v>
      </c>
      <c r="T46" s="266">
        <f t="shared" si="46"/>
        <v>196</v>
      </c>
      <c r="U46" s="266">
        <f t="shared" si="47"/>
        <v>688</v>
      </c>
      <c r="V46" s="266">
        <f t="shared" si="48"/>
        <v>206</v>
      </c>
      <c r="W46" s="266">
        <f t="shared" si="49"/>
        <v>720</v>
      </c>
      <c r="X46" s="266">
        <f t="shared" si="50"/>
        <v>215</v>
      </c>
      <c r="Y46" s="266">
        <f t="shared" si="51"/>
        <v>753</v>
      </c>
      <c r="Z46" s="272">
        <f t="shared" si="52"/>
        <v>224</v>
      </c>
      <c r="AA46" s="273">
        <f t="shared" si="53"/>
        <v>785</v>
      </c>
      <c r="AB46" s="272"/>
      <c r="AC46" s="267"/>
    </row>
    <row r="47" spans="1:29" s="62" customFormat="1" ht="11.15" customHeight="1">
      <c r="A47" s="59">
        <v>8</v>
      </c>
      <c r="B47" s="266">
        <f t="shared" si="28"/>
        <v>148</v>
      </c>
      <c r="C47" s="266">
        <f t="shared" si="29"/>
        <v>517</v>
      </c>
      <c r="D47" s="266">
        <f t="shared" si="30"/>
        <v>155</v>
      </c>
      <c r="E47" s="266">
        <f t="shared" si="31"/>
        <v>541</v>
      </c>
      <c r="F47" s="266">
        <f t="shared" si="32"/>
        <v>161</v>
      </c>
      <c r="G47" s="266">
        <f t="shared" si="33"/>
        <v>564</v>
      </c>
      <c r="H47" s="266">
        <f t="shared" si="34"/>
        <v>170</v>
      </c>
      <c r="I47" s="266">
        <f t="shared" si="35"/>
        <v>594</v>
      </c>
      <c r="J47" s="266">
        <f t="shared" si="36"/>
        <v>178</v>
      </c>
      <c r="K47" s="266">
        <f t="shared" si="37"/>
        <v>623</v>
      </c>
      <c r="L47" s="266">
        <f t="shared" si="38"/>
        <v>186</v>
      </c>
      <c r="M47" s="266">
        <f t="shared" si="39"/>
        <v>653</v>
      </c>
      <c r="N47" s="266">
        <f t="shared" si="40"/>
        <v>195</v>
      </c>
      <c r="O47" s="266">
        <f t="shared" si="41"/>
        <v>682</v>
      </c>
      <c r="P47" s="266">
        <f t="shared" si="42"/>
        <v>203</v>
      </c>
      <c r="Q47" s="266">
        <f t="shared" si="43"/>
        <v>711</v>
      </c>
      <c r="R47" s="266">
        <f t="shared" si="44"/>
        <v>214</v>
      </c>
      <c r="S47" s="266">
        <f t="shared" si="45"/>
        <v>749</v>
      </c>
      <c r="T47" s="266">
        <f t="shared" si="46"/>
        <v>225</v>
      </c>
      <c r="U47" s="266">
        <f t="shared" si="47"/>
        <v>786</v>
      </c>
      <c r="V47" s="266">
        <f t="shared" si="48"/>
        <v>235</v>
      </c>
      <c r="W47" s="266">
        <f t="shared" si="49"/>
        <v>823</v>
      </c>
      <c r="X47" s="266">
        <f t="shared" si="50"/>
        <v>246</v>
      </c>
      <c r="Y47" s="266">
        <f t="shared" si="51"/>
        <v>860</v>
      </c>
      <c r="Z47" s="272">
        <f t="shared" si="52"/>
        <v>256</v>
      </c>
      <c r="AA47" s="273">
        <f t="shared" si="53"/>
        <v>898</v>
      </c>
      <c r="AB47" s="272"/>
      <c r="AC47" s="267"/>
    </row>
    <row r="48" spans="1:29" s="62" customFormat="1" ht="11.15" customHeight="1">
      <c r="A48" s="59">
        <v>9</v>
      </c>
      <c r="B48" s="266">
        <f t="shared" si="28"/>
        <v>166</v>
      </c>
      <c r="C48" s="266">
        <f t="shared" si="29"/>
        <v>582</v>
      </c>
      <c r="D48" s="266">
        <f t="shared" si="30"/>
        <v>174</v>
      </c>
      <c r="E48" s="266">
        <f t="shared" si="31"/>
        <v>609</v>
      </c>
      <c r="F48" s="266">
        <f t="shared" si="32"/>
        <v>181</v>
      </c>
      <c r="G48" s="266">
        <f t="shared" si="33"/>
        <v>635</v>
      </c>
      <c r="H48" s="266">
        <f t="shared" si="34"/>
        <v>191</v>
      </c>
      <c r="I48" s="266">
        <f t="shared" si="35"/>
        <v>668</v>
      </c>
      <c r="J48" s="266">
        <f t="shared" si="36"/>
        <v>200</v>
      </c>
      <c r="K48" s="266">
        <f t="shared" si="37"/>
        <v>701</v>
      </c>
      <c r="L48" s="266">
        <f t="shared" si="38"/>
        <v>210</v>
      </c>
      <c r="M48" s="266">
        <f t="shared" si="39"/>
        <v>734</v>
      </c>
      <c r="N48" s="266">
        <f t="shared" si="40"/>
        <v>219</v>
      </c>
      <c r="O48" s="266">
        <f t="shared" si="41"/>
        <v>767</v>
      </c>
      <c r="P48" s="266">
        <f t="shared" si="42"/>
        <v>229</v>
      </c>
      <c r="Q48" s="266">
        <f t="shared" si="43"/>
        <v>800</v>
      </c>
      <c r="R48" s="266">
        <f t="shared" si="44"/>
        <v>241</v>
      </c>
      <c r="S48" s="266">
        <f t="shared" si="45"/>
        <v>842</v>
      </c>
      <c r="T48" s="266">
        <f t="shared" si="46"/>
        <v>253</v>
      </c>
      <c r="U48" s="266">
        <f t="shared" si="47"/>
        <v>884</v>
      </c>
      <c r="V48" s="266">
        <f t="shared" si="48"/>
        <v>265</v>
      </c>
      <c r="W48" s="266">
        <f t="shared" si="49"/>
        <v>926</v>
      </c>
      <c r="X48" s="266">
        <f t="shared" si="50"/>
        <v>277</v>
      </c>
      <c r="Y48" s="266">
        <f t="shared" si="51"/>
        <v>968</v>
      </c>
      <c r="Z48" s="272">
        <f t="shared" si="52"/>
        <v>289</v>
      </c>
      <c r="AA48" s="273">
        <f t="shared" si="53"/>
        <v>1010</v>
      </c>
      <c r="AB48" s="272"/>
      <c r="AC48" s="267"/>
    </row>
    <row r="49" spans="1:29" s="62" customFormat="1" ht="11.15" customHeight="1">
      <c r="A49" s="59">
        <v>10</v>
      </c>
      <c r="B49" s="266">
        <f t="shared" si="28"/>
        <v>185</v>
      </c>
      <c r="C49" s="266">
        <f t="shared" si="29"/>
        <v>647</v>
      </c>
      <c r="D49" s="266">
        <f t="shared" si="30"/>
        <v>193</v>
      </c>
      <c r="E49" s="266">
        <f t="shared" si="31"/>
        <v>676</v>
      </c>
      <c r="F49" s="266">
        <f t="shared" si="32"/>
        <v>202</v>
      </c>
      <c r="G49" s="266">
        <f t="shared" si="33"/>
        <v>706</v>
      </c>
      <c r="H49" s="266">
        <f t="shared" si="34"/>
        <v>212</v>
      </c>
      <c r="I49" s="266">
        <f t="shared" si="35"/>
        <v>742</v>
      </c>
      <c r="J49" s="266">
        <f t="shared" si="36"/>
        <v>223</v>
      </c>
      <c r="K49" s="266">
        <f t="shared" si="37"/>
        <v>779</v>
      </c>
      <c r="L49" s="266">
        <f t="shared" si="38"/>
        <v>233</v>
      </c>
      <c r="M49" s="266">
        <f t="shared" si="39"/>
        <v>816</v>
      </c>
      <c r="N49" s="266">
        <f t="shared" si="40"/>
        <v>244</v>
      </c>
      <c r="O49" s="266">
        <f t="shared" si="41"/>
        <v>853</v>
      </c>
      <c r="P49" s="266">
        <f t="shared" si="42"/>
        <v>254</v>
      </c>
      <c r="Q49" s="266">
        <f t="shared" si="43"/>
        <v>889</v>
      </c>
      <c r="R49" s="266">
        <f t="shared" si="44"/>
        <v>267</v>
      </c>
      <c r="S49" s="266">
        <f t="shared" si="45"/>
        <v>936</v>
      </c>
      <c r="T49" s="266">
        <f t="shared" si="46"/>
        <v>281</v>
      </c>
      <c r="U49" s="266">
        <f t="shared" si="47"/>
        <v>982</v>
      </c>
      <c r="V49" s="266">
        <f t="shared" si="48"/>
        <v>294</v>
      </c>
      <c r="W49" s="266">
        <f t="shared" si="49"/>
        <v>1029</v>
      </c>
      <c r="X49" s="266">
        <f t="shared" si="50"/>
        <v>307</v>
      </c>
      <c r="Y49" s="266">
        <f t="shared" si="51"/>
        <v>1076</v>
      </c>
      <c r="Z49" s="272">
        <f t="shared" si="52"/>
        <v>321</v>
      </c>
      <c r="AA49" s="273">
        <f t="shared" si="53"/>
        <v>1122</v>
      </c>
      <c r="AB49" s="272"/>
      <c r="AC49" s="267"/>
    </row>
    <row r="50" spans="1:29" s="62" customFormat="1" ht="11.15" customHeight="1">
      <c r="A50" s="59">
        <v>11</v>
      </c>
      <c r="B50" s="266">
        <f t="shared" si="28"/>
        <v>203</v>
      </c>
      <c r="C50" s="266">
        <f t="shared" si="29"/>
        <v>711</v>
      </c>
      <c r="D50" s="266">
        <f t="shared" si="30"/>
        <v>213</v>
      </c>
      <c r="E50" s="266">
        <f t="shared" si="31"/>
        <v>744</v>
      </c>
      <c r="F50" s="266">
        <f t="shared" si="32"/>
        <v>222</v>
      </c>
      <c r="G50" s="266">
        <f t="shared" si="33"/>
        <v>776</v>
      </c>
      <c r="H50" s="266">
        <f t="shared" si="34"/>
        <v>233</v>
      </c>
      <c r="I50" s="266">
        <f t="shared" si="35"/>
        <v>817</v>
      </c>
      <c r="J50" s="266">
        <f t="shared" si="36"/>
        <v>245</v>
      </c>
      <c r="K50" s="266">
        <f t="shared" si="37"/>
        <v>857</v>
      </c>
      <c r="L50" s="266">
        <f t="shared" si="38"/>
        <v>256</v>
      </c>
      <c r="M50" s="266">
        <f t="shared" si="39"/>
        <v>897</v>
      </c>
      <c r="N50" s="266">
        <f t="shared" si="40"/>
        <v>268</v>
      </c>
      <c r="O50" s="266">
        <f t="shared" si="41"/>
        <v>938</v>
      </c>
      <c r="P50" s="266">
        <f t="shared" si="42"/>
        <v>280</v>
      </c>
      <c r="Q50" s="266">
        <f t="shared" si="43"/>
        <v>978</v>
      </c>
      <c r="R50" s="266">
        <f t="shared" si="44"/>
        <v>294</v>
      </c>
      <c r="S50" s="266">
        <f t="shared" si="45"/>
        <v>1029</v>
      </c>
      <c r="T50" s="266">
        <f t="shared" si="46"/>
        <v>309</v>
      </c>
      <c r="U50" s="266">
        <f t="shared" si="47"/>
        <v>1081</v>
      </c>
      <c r="V50" s="266">
        <f t="shared" si="48"/>
        <v>323</v>
      </c>
      <c r="W50" s="266">
        <f t="shared" si="49"/>
        <v>1132</v>
      </c>
      <c r="X50" s="266">
        <f t="shared" si="50"/>
        <v>338</v>
      </c>
      <c r="Y50" s="266">
        <f t="shared" si="51"/>
        <v>1183</v>
      </c>
      <c r="Z50" s="272">
        <f t="shared" si="52"/>
        <v>353</v>
      </c>
      <c r="AA50" s="273">
        <f t="shared" si="53"/>
        <v>1234</v>
      </c>
      <c r="AB50" s="272"/>
      <c r="AC50" s="267"/>
    </row>
    <row r="51" spans="1:29" s="62" customFormat="1" ht="11.15" customHeight="1">
      <c r="A51" s="59">
        <v>12</v>
      </c>
      <c r="B51" s="266">
        <f t="shared" si="28"/>
        <v>222</v>
      </c>
      <c r="C51" s="266">
        <f t="shared" si="29"/>
        <v>776</v>
      </c>
      <c r="D51" s="266">
        <f t="shared" si="30"/>
        <v>232</v>
      </c>
      <c r="E51" s="266">
        <f t="shared" si="31"/>
        <v>811</v>
      </c>
      <c r="F51" s="266">
        <f t="shared" si="32"/>
        <v>242</v>
      </c>
      <c r="G51" s="266">
        <f t="shared" si="33"/>
        <v>847</v>
      </c>
      <c r="H51" s="266">
        <f t="shared" si="34"/>
        <v>255</v>
      </c>
      <c r="I51" s="266">
        <f t="shared" si="35"/>
        <v>891</v>
      </c>
      <c r="J51" s="266">
        <f t="shared" si="36"/>
        <v>267</v>
      </c>
      <c r="K51" s="266">
        <f t="shared" si="37"/>
        <v>935</v>
      </c>
      <c r="L51" s="266">
        <f t="shared" si="38"/>
        <v>280</v>
      </c>
      <c r="M51" s="266">
        <f t="shared" si="39"/>
        <v>979</v>
      </c>
      <c r="N51" s="266">
        <f t="shared" si="40"/>
        <v>292</v>
      </c>
      <c r="O51" s="266">
        <f t="shared" si="41"/>
        <v>1023</v>
      </c>
      <c r="P51" s="266">
        <f t="shared" si="42"/>
        <v>305</v>
      </c>
      <c r="Q51" s="266">
        <f t="shared" si="43"/>
        <v>1067</v>
      </c>
      <c r="R51" s="266">
        <f t="shared" si="44"/>
        <v>321</v>
      </c>
      <c r="S51" s="266">
        <f t="shared" si="45"/>
        <v>1123</v>
      </c>
      <c r="T51" s="266">
        <f t="shared" si="46"/>
        <v>337</v>
      </c>
      <c r="U51" s="266">
        <f t="shared" si="47"/>
        <v>1179</v>
      </c>
      <c r="V51" s="266">
        <f t="shared" si="48"/>
        <v>353</v>
      </c>
      <c r="W51" s="266">
        <f t="shared" si="49"/>
        <v>1235</v>
      </c>
      <c r="X51" s="266">
        <f t="shared" si="50"/>
        <v>369</v>
      </c>
      <c r="Y51" s="266">
        <f t="shared" si="51"/>
        <v>1291</v>
      </c>
      <c r="Z51" s="272">
        <f t="shared" si="52"/>
        <v>385</v>
      </c>
      <c r="AA51" s="273">
        <f t="shared" si="53"/>
        <v>1347</v>
      </c>
      <c r="AB51" s="272"/>
      <c r="AC51" s="267"/>
    </row>
    <row r="52" spans="1:29" s="62" customFormat="1" ht="11.15" customHeight="1">
      <c r="A52" s="59">
        <v>13</v>
      </c>
      <c r="B52" s="266">
        <f t="shared" si="28"/>
        <v>240</v>
      </c>
      <c r="C52" s="266">
        <f t="shared" si="29"/>
        <v>841</v>
      </c>
      <c r="D52" s="266">
        <f t="shared" si="30"/>
        <v>251</v>
      </c>
      <c r="E52" s="266">
        <f t="shared" si="31"/>
        <v>879</v>
      </c>
      <c r="F52" s="266">
        <f t="shared" si="32"/>
        <v>262</v>
      </c>
      <c r="G52" s="266">
        <f t="shared" si="33"/>
        <v>917</v>
      </c>
      <c r="H52" s="266">
        <f t="shared" si="34"/>
        <v>276</v>
      </c>
      <c r="I52" s="266">
        <f t="shared" si="35"/>
        <v>965</v>
      </c>
      <c r="J52" s="266">
        <f t="shared" si="36"/>
        <v>289</v>
      </c>
      <c r="K52" s="266">
        <f t="shared" si="37"/>
        <v>1013</v>
      </c>
      <c r="L52" s="266">
        <f t="shared" si="38"/>
        <v>303</v>
      </c>
      <c r="M52" s="266">
        <f t="shared" si="39"/>
        <v>1061</v>
      </c>
      <c r="N52" s="266">
        <f t="shared" si="40"/>
        <v>317</v>
      </c>
      <c r="O52" s="266">
        <f t="shared" si="41"/>
        <v>1108</v>
      </c>
      <c r="P52" s="266">
        <f t="shared" si="42"/>
        <v>330</v>
      </c>
      <c r="Q52" s="266">
        <f t="shared" si="43"/>
        <v>1156</v>
      </c>
      <c r="R52" s="266">
        <f t="shared" si="44"/>
        <v>348</v>
      </c>
      <c r="S52" s="266">
        <f t="shared" si="45"/>
        <v>1217</v>
      </c>
      <c r="T52" s="266">
        <f t="shared" si="46"/>
        <v>365</v>
      </c>
      <c r="U52" s="266">
        <f t="shared" si="47"/>
        <v>1277</v>
      </c>
      <c r="V52" s="266">
        <f t="shared" si="48"/>
        <v>382</v>
      </c>
      <c r="W52" s="266">
        <f t="shared" si="49"/>
        <v>1338</v>
      </c>
      <c r="X52" s="266">
        <f t="shared" si="50"/>
        <v>399</v>
      </c>
      <c r="Y52" s="266">
        <f t="shared" si="51"/>
        <v>1398</v>
      </c>
      <c r="Z52" s="272">
        <f t="shared" si="52"/>
        <v>417</v>
      </c>
      <c r="AA52" s="273">
        <f t="shared" si="53"/>
        <v>1459</v>
      </c>
      <c r="AB52" s="272"/>
      <c r="AC52" s="267"/>
    </row>
    <row r="53" spans="1:29" s="62" customFormat="1" ht="11.15" customHeight="1">
      <c r="A53" s="59">
        <v>14</v>
      </c>
      <c r="B53" s="266">
        <f t="shared" si="28"/>
        <v>259</v>
      </c>
      <c r="C53" s="266">
        <f t="shared" si="29"/>
        <v>906</v>
      </c>
      <c r="D53" s="266">
        <f t="shared" si="30"/>
        <v>270</v>
      </c>
      <c r="E53" s="266">
        <f t="shared" si="31"/>
        <v>947</v>
      </c>
      <c r="F53" s="266">
        <f t="shared" si="32"/>
        <v>282</v>
      </c>
      <c r="G53" s="266">
        <f t="shared" si="33"/>
        <v>988</v>
      </c>
      <c r="H53" s="266">
        <f t="shared" si="34"/>
        <v>297</v>
      </c>
      <c r="I53" s="266">
        <f t="shared" si="35"/>
        <v>1039</v>
      </c>
      <c r="J53" s="266">
        <f t="shared" si="36"/>
        <v>312</v>
      </c>
      <c r="K53" s="266">
        <f t="shared" si="37"/>
        <v>1091</v>
      </c>
      <c r="L53" s="266">
        <f t="shared" si="38"/>
        <v>326</v>
      </c>
      <c r="M53" s="266">
        <f t="shared" si="39"/>
        <v>1142</v>
      </c>
      <c r="N53" s="266">
        <f t="shared" si="40"/>
        <v>341</v>
      </c>
      <c r="O53" s="266">
        <f t="shared" si="41"/>
        <v>1194</v>
      </c>
      <c r="P53" s="266">
        <f t="shared" si="42"/>
        <v>356</v>
      </c>
      <c r="Q53" s="266">
        <f t="shared" si="43"/>
        <v>1245</v>
      </c>
      <c r="R53" s="266">
        <f t="shared" si="44"/>
        <v>374</v>
      </c>
      <c r="S53" s="266">
        <f t="shared" si="45"/>
        <v>1310</v>
      </c>
      <c r="T53" s="266">
        <f t="shared" si="46"/>
        <v>393</v>
      </c>
      <c r="U53" s="266">
        <f t="shared" si="47"/>
        <v>1375</v>
      </c>
      <c r="V53" s="266">
        <f t="shared" si="48"/>
        <v>412</v>
      </c>
      <c r="W53" s="266">
        <f t="shared" si="49"/>
        <v>1441</v>
      </c>
      <c r="X53" s="266">
        <f t="shared" si="50"/>
        <v>430</v>
      </c>
      <c r="Y53" s="266">
        <f t="shared" si="51"/>
        <v>1506</v>
      </c>
      <c r="Z53" s="272">
        <f t="shared" si="52"/>
        <v>449</v>
      </c>
      <c r="AA53" s="273">
        <f t="shared" si="53"/>
        <v>1571</v>
      </c>
      <c r="AB53" s="272"/>
      <c r="AC53" s="267"/>
    </row>
    <row r="54" spans="1:29" s="62" customFormat="1" ht="11.15" customHeight="1">
      <c r="A54" s="59">
        <v>15</v>
      </c>
      <c r="B54" s="266">
        <f t="shared" si="28"/>
        <v>277</v>
      </c>
      <c r="C54" s="266">
        <f t="shared" si="29"/>
        <v>970</v>
      </c>
      <c r="D54" s="266">
        <f t="shared" si="30"/>
        <v>290</v>
      </c>
      <c r="E54" s="266">
        <f t="shared" si="31"/>
        <v>1014</v>
      </c>
      <c r="F54" s="266">
        <f t="shared" si="32"/>
        <v>302</v>
      </c>
      <c r="G54" s="266">
        <f t="shared" si="33"/>
        <v>1058</v>
      </c>
      <c r="H54" s="266">
        <f t="shared" si="34"/>
        <v>318</v>
      </c>
      <c r="I54" s="266">
        <f t="shared" si="35"/>
        <v>1114</v>
      </c>
      <c r="J54" s="266">
        <f t="shared" si="36"/>
        <v>334</v>
      </c>
      <c r="K54" s="266">
        <f t="shared" si="37"/>
        <v>1169</v>
      </c>
      <c r="L54" s="266">
        <f t="shared" si="38"/>
        <v>350</v>
      </c>
      <c r="M54" s="266">
        <f t="shared" si="39"/>
        <v>1224</v>
      </c>
      <c r="N54" s="266">
        <f t="shared" si="40"/>
        <v>365</v>
      </c>
      <c r="O54" s="266">
        <f t="shared" si="41"/>
        <v>1279</v>
      </c>
      <c r="P54" s="266">
        <f t="shared" si="42"/>
        <v>381</v>
      </c>
      <c r="Q54" s="266">
        <f t="shared" si="43"/>
        <v>1334</v>
      </c>
      <c r="R54" s="266">
        <f t="shared" si="44"/>
        <v>401</v>
      </c>
      <c r="S54" s="266">
        <f t="shared" si="45"/>
        <v>1404</v>
      </c>
      <c r="T54" s="266">
        <f t="shared" si="46"/>
        <v>421</v>
      </c>
      <c r="U54" s="266">
        <f t="shared" si="47"/>
        <v>1474</v>
      </c>
      <c r="V54" s="266">
        <f t="shared" si="48"/>
        <v>441</v>
      </c>
      <c r="W54" s="266">
        <f t="shared" si="49"/>
        <v>1544</v>
      </c>
      <c r="X54" s="266">
        <f t="shared" si="50"/>
        <v>461</v>
      </c>
      <c r="Y54" s="266">
        <f t="shared" si="51"/>
        <v>1613</v>
      </c>
      <c r="Z54" s="272">
        <f t="shared" si="52"/>
        <v>481</v>
      </c>
      <c r="AA54" s="273">
        <f t="shared" si="53"/>
        <v>1683</v>
      </c>
      <c r="AB54" s="272"/>
      <c r="AC54" s="267"/>
    </row>
    <row r="55" spans="1:29" s="62" customFormat="1" ht="11.15" customHeight="1">
      <c r="A55" s="59">
        <v>16</v>
      </c>
      <c r="B55" s="266">
        <f t="shared" si="28"/>
        <v>296</v>
      </c>
      <c r="C55" s="266">
        <f t="shared" si="29"/>
        <v>1035</v>
      </c>
      <c r="D55" s="266">
        <f t="shared" si="30"/>
        <v>309</v>
      </c>
      <c r="E55" s="266">
        <f t="shared" si="31"/>
        <v>1082</v>
      </c>
      <c r="F55" s="266">
        <f t="shared" si="32"/>
        <v>323</v>
      </c>
      <c r="G55" s="266">
        <f t="shared" si="33"/>
        <v>1129</v>
      </c>
      <c r="H55" s="266">
        <f t="shared" si="34"/>
        <v>339</v>
      </c>
      <c r="I55" s="266">
        <f t="shared" si="35"/>
        <v>1188</v>
      </c>
      <c r="J55" s="266">
        <f t="shared" si="36"/>
        <v>356</v>
      </c>
      <c r="K55" s="266">
        <f t="shared" si="37"/>
        <v>1247</v>
      </c>
      <c r="L55" s="266">
        <f t="shared" si="38"/>
        <v>373</v>
      </c>
      <c r="M55" s="266">
        <f t="shared" si="39"/>
        <v>1305</v>
      </c>
      <c r="N55" s="266">
        <f t="shared" si="40"/>
        <v>390</v>
      </c>
      <c r="O55" s="266">
        <f t="shared" si="41"/>
        <v>1364</v>
      </c>
      <c r="P55" s="266">
        <f t="shared" si="42"/>
        <v>407</v>
      </c>
      <c r="Q55" s="266">
        <f t="shared" si="43"/>
        <v>1423</v>
      </c>
      <c r="R55" s="266">
        <f t="shared" si="44"/>
        <v>428</v>
      </c>
      <c r="S55" s="266">
        <f t="shared" si="45"/>
        <v>1497</v>
      </c>
      <c r="T55" s="266">
        <f t="shared" si="46"/>
        <v>449</v>
      </c>
      <c r="U55" s="266">
        <f t="shared" si="47"/>
        <v>1572</v>
      </c>
      <c r="V55" s="266">
        <f t="shared" si="48"/>
        <v>470</v>
      </c>
      <c r="W55" s="266">
        <f t="shared" si="49"/>
        <v>1646</v>
      </c>
      <c r="X55" s="266">
        <f t="shared" si="50"/>
        <v>492</v>
      </c>
      <c r="Y55" s="266">
        <f t="shared" si="51"/>
        <v>1721</v>
      </c>
      <c r="Z55" s="272">
        <f t="shared" si="52"/>
        <v>513</v>
      </c>
      <c r="AA55" s="273">
        <f t="shared" si="53"/>
        <v>1795</v>
      </c>
      <c r="AB55" s="272"/>
      <c r="AC55" s="267"/>
    </row>
    <row r="56" spans="1:29" s="62" customFormat="1" ht="11.15" customHeight="1">
      <c r="A56" s="59">
        <v>17</v>
      </c>
      <c r="B56" s="266">
        <f t="shared" si="28"/>
        <v>314</v>
      </c>
      <c r="C56" s="266">
        <f t="shared" si="29"/>
        <v>1100</v>
      </c>
      <c r="D56" s="266">
        <f t="shared" si="30"/>
        <v>328</v>
      </c>
      <c r="E56" s="266">
        <f t="shared" si="31"/>
        <v>1150</v>
      </c>
      <c r="F56" s="266">
        <f t="shared" si="32"/>
        <v>343</v>
      </c>
      <c r="G56" s="266">
        <f t="shared" si="33"/>
        <v>1200</v>
      </c>
      <c r="H56" s="266">
        <f t="shared" si="34"/>
        <v>361</v>
      </c>
      <c r="I56" s="266">
        <f t="shared" si="35"/>
        <v>1262</v>
      </c>
      <c r="J56" s="266">
        <f t="shared" si="36"/>
        <v>378</v>
      </c>
      <c r="K56" s="266">
        <f t="shared" si="37"/>
        <v>1324</v>
      </c>
      <c r="L56" s="266">
        <f t="shared" si="38"/>
        <v>396</v>
      </c>
      <c r="M56" s="266">
        <f t="shared" si="39"/>
        <v>1387</v>
      </c>
      <c r="N56" s="266">
        <f t="shared" si="40"/>
        <v>414</v>
      </c>
      <c r="O56" s="266">
        <f t="shared" si="41"/>
        <v>1449</v>
      </c>
      <c r="P56" s="266">
        <f t="shared" si="42"/>
        <v>432</v>
      </c>
      <c r="Q56" s="266">
        <f t="shared" si="43"/>
        <v>1512</v>
      </c>
      <c r="R56" s="266">
        <f t="shared" si="44"/>
        <v>455</v>
      </c>
      <c r="S56" s="266">
        <f t="shared" si="45"/>
        <v>1591</v>
      </c>
      <c r="T56" s="266">
        <f t="shared" si="46"/>
        <v>477</v>
      </c>
      <c r="U56" s="266">
        <f t="shared" si="47"/>
        <v>1670</v>
      </c>
      <c r="V56" s="266">
        <f t="shared" si="48"/>
        <v>500</v>
      </c>
      <c r="W56" s="266">
        <f t="shared" si="49"/>
        <v>1749</v>
      </c>
      <c r="X56" s="266">
        <f t="shared" si="50"/>
        <v>522</v>
      </c>
      <c r="Y56" s="266">
        <f t="shared" si="51"/>
        <v>1828</v>
      </c>
      <c r="Z56" s="272">
        <f t="shared" si="52"/>
        <v>545</v>
      </c>
      <c r="AA56" s="273">
        <f t="shared" si="53"/>
        <v>1908</v>
      </c>
      <c r="AB56" s="272"/>
      <c r="AC56" s="267"/>
    </row>
    <row r="57" spans="1:29" s="62" customFormat="1" ht="11.15" customHeight="1">
      <c r="A57" s="59">
        <v>18</v>
      </c>
      <c r="B57" s="266">
        <f t="shared" si="28"/>
        <v>333</v>
      </c>
      <c r="C57" s="266">
        <f t="shared" si="29"/>
        <v>1164</v>
      </c>
      <c r="D57" s="266">
        <f t="shared" si="30"/>
        <v>348</v>
      </c>
      <c r="E57" s="266">
        <f t="shared" si="31"/>
        <v>1217</v>
      </c>
      <c r="F57" s="266">
        <f t="shared" si="32"/>
        <v>363</v>
      </c>
      <c r="G57" s="266">
        <f t="shared" si="33"/>
        <v>1270</v>
      </c>
      <c r="H57" s="266">
        <f t="shared" si="34"/>
        <v>382</v>
      </c>
      <c r="I57" s="266">
        <f t="shared" si="35"/>
        <v>1336</v>
      </c>
      <c r="J57" s="266">
        <f t="shared" si="36"/>
        <v>401</v>
      </c>
      <c r="K57" s="266">
        <f t="shared" si="37"/>
        <v>1402</v>
      </c>
      <c r="L57" s="266">
        <f t="shared" si="38"/>
        <v>420</v>
      </c>
      <c r="M57" s="266">
        <f t="shared" si="39"/>
        <v>1469</v>
      </c>
      <c r="N57" s="266">
        <f t="shared" si="40"/>
        <v>438</v>
      </c>
      <c r="O57" s="266">
        <f t="shared" si="41"/>
        <v>1535</v>
      </c>
      <c r="P57" s="266">
        <f t="shared" si="42"/>
        <v>457</v>
      </c>
      <c r="Q57" s="266">
        <f t="shared" si="43"/>
        <v>1601</v>
      </c>
      <c r="R57" s="266">
        <f t="shared" si="44"/>
        <v>481</v>
      </c>
      <c r="S57" s="266">
        <f t="shared" si="45"/>
        <v>1685</v>
      </c>
      <c r="T57" s="266">
        <f t="shared" si="46"/>
        <v>505</v>
      </c>
      <c r="U57" s="266">
        <f t="shared" si="47"/>
        <v>1768</v>
      </c>
      <c r="V57" s="266">
        <f t="shared" si="48"/>
        <v>529</v>
      </c>
      <c r="W57" s="266">
        <f t="shared" si="49"/>
        <v>1852</v>
      </c>
      <c r="X57" s="266">
        <f t="shared" si="50"/>
        <v>553</v>
      </c>
      <c r="Y57" s="266">
        <f t="shared" si="51"/>
        <v>1936</v>
      </c>
      <c r="Z57" s="272">
        <f t="shared" si="52"/>
        <v>577</v>
      </c>
      <c r="AA57" s="273">
        <f t="shared" si="53"/>
        <v>2020</v>
      </c>
      <c r="AB57" s="272"/>
      <c r="AC57" s="267"/>
    </row>
    <row r="58" spans="1:29" s="62" customFormat="1" ht="11.15" customHeight="1">
      <c r="A58" s="59">
        <v>19</v>
      </c>
      <c r="B58" s="266">
        <f t="shared" si="28"/>
        <v>351</v>
      </c>
      <c r="C58" s="266">
        <f t="shared" si="29"/>
        <v>1229</v>
      </c>
      <c r="D58" s="266">
        <f t="shared" si="30"/>
        <v>367</v>
      </c>
      <c r="E58" s="266">
        <f t="shared" si="31"/>
        <v>1285</v>
      </c>
      <c r="F58" s="266">
        <f t="shared" si="32"/>
        <v>383</v>
      </c>
      <c r="G58" s="266">
        <f t="shared" si="33"/>
        <v>1341</v>
      </c>
      <c r="H58" s="266">
        <f t="shared" si="34"/>
        <v>403</v>
      </c>
      <c r="I58" s="266">
        <f t="shared" si="35"/>
        <v>1410</v>
      </c>
      <c r="J58" s="266">
        <f t="shared" si="36"/>
        <v>423</v>
      </c>
      <c r="K58" s="266">
        <f t="shared" si="37"/>
        <v>1480</v>
      </c>
      <c r="L58" s="266">
        <f t="shared" si="38"/>
        <v>443</v>
      </c>
      <c r="M58" s="266">
        <f t="shared" si="39"/>
        <v>1550</v>
      </c>
      <c r="N58" s="266">
        <f t="shared" si="40"/>
        <v>463</v>
      </c>
      <c r="O58" s="266">
        <f t="shared" si="41"/>
        <v>1620</v>
      </c>
      <c r="P58" s="266">
        <f t="shared" si="42"/>
        <v>483</v>
      </c>
      <c r="Q58" s="266">
        <f t="shared" si="43"/>
        <v>1690</v>
      </c>
      <c r="R58" s="266">
        <f t="shared" si="44"/>
        <v>508</v>
      </c>
      <c r="S58" s="266">
        <f t="shared" si="45"/>
        <v>1778</v>
      </c>
      <c r="T58" s="266">
        <f t="shared" si="46"/>
        <v>533</v>
      </c>
      <c r="U58" s="266">
        <f t="shared" si="47"/>
        <v>1867</v>
      </c>
      <c r="V58" s="266">
        <f t="shared" si="48"/>
        <v>559</v>
      </c>
      <c r="W58" s="266">
        <f t="shared" si="49"/>
        <v>1955</v>
      </c>
      <c r="X58" s="266">
        <f t="shared" si="50"/>
        <v>584</v>
      </c>
      <c r="Y58" s="266">
        <f t="shared" si="51"/>
        <v>2044</v>
      </c>
      <c r="Z58" s="272">
        <f t="shared" si="52"/>
        <v>609</v>
      </c>
      <c r="AA58" s="273">
        <f t="shared" si="53"/>
        <v>2132</v>
      </c>
      <c r="AB58" s="272"/>
      <c r="AC58" s="267"/>
    </row>
    <row r="59" spans="1:29" s="62" customFormat="1" ht="11.15" customHeight="1">
      <c r="A59" s="59">
        <v>20</v>
      </c>
      <c r="B59" s="266">
        <f t="shared" si="28"/>
        <v>370</v>
      </c>
      <c r="C59" s="266">
        <f t="shared" si="29"/>
        <v>1294</v>
      </c>
      <c r="D59" s="266">
        <f t="shared" si="30"/>
        <v>386</v>
      </c>
      <c r="E59" s="266">
        <f t="shared" si="31"/>
        <v>1352</v>
      </c>
      <c r="F59" s="266">
        <f t="shared" si="32"/>
        <v>403</v>
      </c>
      <c r="G59" s="266">
        <f t="shared" si="33"/>
        <v>1411</v>
      </c>
      <c r="H59" s="266">
        <f t="shared" si="34"/>
        <v>424</v>
      </c>
      <c r="I59" s="266">
        <f t="shared" si="35"/>
        <v>1485</v>
      </c>
      <c r="J59" s="266">
        <f t="shared" si="36"/>
        <v>445</v>
      </c>
      <c r="K59" s="266">
        <f t="shared" si="37"/>
        <v>1558</v>
      </c>
      <c r="L59" s="266">
        <f t="shared" si="38"/>
        <v>466</v>
      </c>
      <c r="M59" s="266">
        <f t="shared" si="39"/>
        <v>1632</v>
      </c>
      <c r="N59" s="266">
        <f t="shared" si="40"/>
        <v>487</v>
      </c>
      <c r="O59" s="266">
        <f t="shared" si="41"/>
        <v>1705</v>
      </c>
      <c r="P59" s="266">
        <f t="shared" si="42"/>
        <v>508</v>
      </c>
      <c r="Q59" s="266">
        <f t="shared" si="43"/>
        <v>1779</v>
      </c>
      <c r="R59" s="266">
        <f t="shared" si="44"/>
        <v>535</v>
      </c>
      <c r="S59" s="266">
        <f t="shared" si="45"/>
        <v>1872</v>
      </c>
      <c r="T59" s="266">
        <f t="shared" si="46"/>
        <v>561</v>
      </c>
      <c r="U59" s="266">
        <f t="shared" si="47"/>
        <v>1965</v>
      </c>
      <c r="V59" s="266">
        <f t="shared" si="48"/>
        <v>588</v>
      </c>
      <c r="W59" s="266">
        <f t="shared" si="49"/>
        <v>2058</v>
      </c>
      <c r="X59" s="266">
        <f t="shared" si="50"/>
        <v>615</v>
      </c>
      <c r="Y59" s="266">
        <f t="shared" si="51"/>
        <v>2151</v>
      </c>
      <c r="Z59" s="272">
        <f t="shared" si="52"/>
        <v>641</v>
      </c>
      <c r="AA59" s="273">
        <f t="shared" si="53"/>
        <v>2244</v>
      </c>
      <c r="AB59" s="272"/>
      <c r="AC59" s="267"/>
    </row>
    <row r="60" spans="1:29" s="62" customFormat="1" ht="11.15" customHeight="1">
      <c r="A60" s="59">
        <v>21</v>
      </c>
      <c r="B60" s="266">
        <f t="shared" si="28"/>
        <v>388</v>
      </c>
      <c r="C60" s="266">
        <f t="shared" si="29"/>
        <v>1358</v>
      </c>
      <c r="D60" s="266">
        <f t="shared" si="30"/>
        <v>406</v>
      </c>
      <c r="E60" s="266">
        <f t="shared" si="31"/>
        <v>1420</v>
      </c>
      <c r="F60" s="266">
        <f t="shared" si="32"/>
        <v>423</v>
      </c>
      <c r="G60" s="266">
        <f t="shared" si="33"/>
        <v>1482</v>
      </c>
      <c r="H60" s="266">
        <f t="shared" si="34"/>
        <v>445</v>
      </c>
      <c r="I60" s="266">
        <f t="shared" si="35"/>
        <v>1559</v>
      </c>
      <c r="J60" s="266">
        <f t="shared" si="36"/>
        <v>467</v>
      </c>
      <c r="K60" s="266">
        <f t="shared" si="37"/>
        <v>1636</v>
      </c>
      <c r="L60" s="266">
        <f t="shared" si="38"/>
        <v>490</v>
      </c>
      <c r="M60" s="266">
        <f t="shared" si="39"/>
        <v>1713</v>
      </c>
      <c r="N60" s="266">
        <f t="shared" si="40"/>
        <v>512</v>
      </c>
      <c r="O60" s="266">
        <f t="shared" si="41"/>
        <v>1790</v>
      </c>
      <c r="P60" s="266">
        <f t="shared" si="42"/>
        <v>534</v>
      </c>
      <c r="Q60" s="266">
        <f t="shared" si="43"/>
        <v>1868</v>
      </c>
      <c r="R60" s="266">
        <f t="shared" si="44"/>
        <v>562</v>
      </c>
      <c r="S60" s="266">
        <f t="shared" si="45"/>
        <v>1965</v>
      </c>
      <c r="T60" s="266">
        <f t="shared" si="46"/>
        <v>589</v>
      </c>
      <c r="U60" s="266">
        <f t="shared" si="47"/>
        <v>2063</v>
      </c>
      <c r="V60" s="266">
        <f t="shared" si="48"/>
        <v>617</v>
      </c>
      <c r="W60" s="266">
        <f t="shared" si="49"/>
        <v>2161</v>
      </c>
      <c r="X60" s="266">
        <f t="shared" si="50"/>
        <v>645</v>
      </c>
      <c r="Y60" s="266">
        <f t="shared" si="51"/>
        <v>2259</v>
      </c>
      <c r="Z60" s="272">
        <f t="shared" si="52"/>
        <v>673</v>
      </c>
      <c r="AA60" s="273">
        <f t="shared" si="53"/>
        <v>2356</v>
      </c>
      <c r="AB60" s="272"/>
      <c r="AC60" s="267"/>
    </row>
    <row r="61" spans="1:29" s="62" customFormat="1" ht="11.15" customHeight="1">
      <c r="A61" s="59">
        <v>22</v>
      </c>
      <c r="B61" s="266">
        <f t="shared" si="28"/>
        <v>407</v>
      </c>
      <c r="C61" s="266">
        <f t="shared" si="29"/>
        <v>1423</v>
      </c>
      <c r="D61" s="266">
        <f t="shared" si="30"/>
        <v>425</v>
      </c>
      <c r="E61" s="266">
        <f t="shared" si="31"/>
        <v>1488</v>
      </c>
      <c r="F61" s="266">
        <f t="shared" si="32"/>
        <v>444</v>
      </c>
      <c r="G61" s="266">
        <f t="shared" si="33"/>
        <v>1552</v>
      </c>
      <c r="H61" s="266">
        <f t="shared" si="34"/>
        <v>467</v>
      </c>
      <c r="I61" s="266">
        <f t="shared" si="35"/>
        <v>1633</v>
      </c>
      <c r="J61" s="266">
        <f t="shared" si="36"/>
        <v>490</v>
      </c>
      <c r="K61" s="266">
        <f t="shared" si="37"/>
        <v>1714</v>
      </c>
      <c r="L61" s="266">
        <f t="shared" si="38"/>
        <v>513</v>
      </c>
      <c r="M61" s="266">
        <f t="shared" si="39"/>
        <v>1795</v>
      </c>
      <c r="N61" s="266">
        <f t="shared" si="40"/>
        <v>536</v>
      </c>
      <c r="O61" s="266">
        <f t="shared" si="41"/>
        <v>1876</v>
      </c>
      <c r="P61" s="266">
        <f t="shared" si="42"/>
        <v>559</v>
      </c>
      <c r="Q61" s="266">
        <f t="shared" si="43"/>
        <v>1957</v>
      </c>
      <c r="R61" s="266">
        <f t="shared" si="44"/>
        <v>588</v>
      </c>
      <c r="S61" s="266">
        <f t="shared" si="45"/>
        <v>2059</v>
      </c>
      <c r="T61" s="266">
        <f t="shared" si="46"/>
        <v>618</v>
      </c>
      <c r="U61" s="266">
        <f t="shared" si="47"/>
        <v>2161</v>
      </c>
      <c r="V61" s="266">
        <f t="shared" si="48"/>
        <v>647</v>
      </c>
      <c r="W61" s="266">
        <f t="shared" si="49"/>
        <v>2264</v>
      </c>
      <c r="X61" s="266">
        <f t="shared" si="50"/>
        <v>676</v>
      </c>
      <c r="Y61" s="266">
        <f t="shared" si="51"/>
        <v>2366</v>
      </c>
      <c r="Z61" s="272">
        <f t="shared" si="52"/>
        <v>705</v>
      </c>
      <c r="AA61" s="273">
        <f t="shared" si="53"/>
        <v>2469</v>
      </c>
      <c r="AB61" s="272"/>
      <c r="AC61" s="267"/>
    </row>
    <row r="62" spans="1:29" s="62" customFormat="1" ht="11.15" customHeight="1">
      <c r="A62" s="59">
        <v>23</v>
      </c>
      <c r="B62" s="266">
        <f t="shared" si="28"/>
        <v>425</v>
      </c>
      <c r="C62" s="266">
        <f t="shared" si="29"/>
        <v>1488</v>
      </c>
      <c r="D62" s="266">
        <f t="shared" si="30"/>
        <v>444</v>
      </c>
      <c r="E62" s="266">
        <f t="shared" si="31"/>
        <v>1555</v>
      </c>
      <c r="F62" s="266">
        <f t="shared" si="32"/>
        <v>464</v>
      </c>
      <c r="G62" s="266">
        <f t="shared" si="33"/>
        <v>1623</v>
      </c>
      <c r="H62" s="266">
        <f t="shared" si="34"/>
        <v>488</v>
      </c>
      <c r="I62" s="266">
        <f t="shared" si="35"/>
        <v>1707</v>
      </c>
      <c r="J62" s="266">
        <f t="shared" si="36"/>
        <v>512</v>
      </c>
      <c r="K62" s="266">
        <f t="shared" si="37"/>
        <v>1792</v>
      </c>
      <c r="L62" s="266">
        <f t="shared" si="38"/>
        <v>536</v>
      </c>
      <c r="M62" s="266">
        <f t="shared" si="39"/>
        <v>1876</v>
      </c>
      <c r="N62" s="266">
        <f t="shared" si="40"/>
        <v>560</v>
      </c>
      <c r="O62" s="266">
        <f t="shared" si="41"/>
        <v>1961</v>
      </c>
      <c r="P62" s="266">
        <f t="shared" si="42"/>
        <v>584</v>
      </c>
      <c r="Q62" s="266">
        <f t="shared" si="43"/>
        <v>2046</v>
      </c>
      <c r="R62" s="266">
        <f t="shared" si="44"/>
        <v>615</v>
      </c>
      <c r="S62" s="266">
        <f t="shared" si="45"/>
        <v>2153</v>
      </c>
      <c r="T62" s="266">
        <f t="shared" si="46"/>
        <v>646</v>
      </c>
      <c r="U62" s="266">
        <f t="shared" si="47"/>
        <v>2260</v>
      </c>
      <c r="V62" s="266">
        <f t="shared" si="48"/>
        <v>676</v>
      </c>
      <c r="W62" s="266">
        <f t="shared" si="49"/>
        <v>2367</v>
      </c>
      <c r="X62" s="266">
        <f t="shared" si="50"/>
        <v>707</v>
      </c>
      <c r="Y62" s="266">
        <f t="shared" si="51"/>
        <v>2474</v>
      </c>
      <c r="Z62" s="272">
        <f t="shared" si="52"/>
        <v>737</v>
      </c>
      <c r="AA62" s="273">
        <f t="shared" si="53"/>
        <v>2581</v>
      </c>
      <c r="AB62" s="272"/>
      <c r="AC62" s="267"/>
    </row>
    <row r="63" spans="1:29" s="62" customFormat="1" ht="11.15" customHeight="1">
      <c r="A63" s="59">
        <v>24</v>
      </c>
      <c r="B63" s="266">
        <f t="shared" si="28"/>
        <v>444</v>
      </c>
      <c r="C63" s="266">
        <f t="shared" si="29"/>
        <v>1552</v>
      </c>
      <c r="D63" s="266">
        <f t="shared" si="30"/>
        <v>464</v>
      </c>
      <c r="E63" s="266">
        <f t="shared" si="31"/>
        <v>1623</v>
      </c>
      <c r="F63" s="266">
        <f t="shared" si="32"/>
        <v>484</v>
      </c>
      <c r="G63" s="266">
        <f t="shared" si="33"/>
        <v>1693</v>
      </c>
      <c r="H63" s="266">
        <f t="shared" si="34"/>
        <v>509</v>
      </c>
      <c r="I63" s="266">
        <f t="shared" si="35"/>
        <v>1782</v>
      </c>
      <c r="J63" s="266">
        <f t="shared" si="36"/>
        <v>534</v>
      </c>
      <c r="K63" s="266">
        <f t="shared" si="37"/>
        <v>1870</v>
      </c>
      <c r="L63" s="266">
        <f t="shared" si="38"/>
        <v>559</v>
      </c>
      <c r="M63" s="266">
        <f t="shared" si="39"/>
        <v>1958</v>
      </c>
      <c r="N63" s="266">
        <f t="shared" si="40"/>
        <v>585</v>
      </c>
      <c r="O63" s="266">
        <f t="shared" si="41"/>
        <v>2046</v>
      </c>
      <c r="P63" s="266">
        <f t="shared" si="42"/>
        <v>610</v>
      </c>
      <c r="Q63" s="266">
        <f t="shared" si="43"/>
        <v>2134</v>
      </c>
      <c r="R63" s="266">
        <f t="shared" si="44"/>
        <v>642</v>
      </c>
      <c r="S63" s="266">
        <f t="shared" si="45"/>
        <v>2246</v>
      </c>
      <c r="T63" s="266">
        <f t="shared" si="46"/>
        <v>674</v>
      </c>
      <c r="U63" s="266">
        <f t="shared" si="47"/>
        <v>2358</v>
      </c>
      <c r="V63" s="266">
        <f t="shared" si="48"/>
        <v>706</v>
      </c>
      <c r="W63" s="266">
        <f t="shared" si="49"/>
        <v>2470</v>
      </c>
      <c r="X63" s="266">
        <f t="shared" si="50"/>
        <v>738</v>
      </c>
      <c r="Y63" s="266">
        <f t="shared" si="51"/>
        <v>2581</v>
      </c>
      <c r="Z63" s="272">
        <f t="shared" si="52"/>
        <v>769</v>
      </c>
      <c r="AA63" s="273">
        <f t="shared" si="53"/>
        <v>2693</v>
      </c>
      <c r="AB63" s="272"/>
      <c r="AC63" s="267"/>
    </row>
    <row r="64" spans="1:29" s="62" customFormat="1" ht="11.15" customHeight="1">
      <c r="A64" s="59">
        <v>25</v>
      </c>
      <c r="B64" s="266">
        <f t="shared" si="28"/>
        <v>462</v>
      </c>
      <c r="C64" s="266">
        <f t="shared" si="29"/>
        <v>1617</v>
      </c>
      <c r="D64" s="266">
        <f t="shared" si="30"/>
        <v>483</v>
      </c>
      <c r="E64" s="266">
        <f t="shared" si="31"/>
        <v>1691</v>
      </c>
      <c r="F64" s="266">
        <f t="shared" si="32"/>
        <v>504</v>
      </c>
      <c r="G64" s="266">
        <f t="shared" si="33"/>
        <v>1764</v>
      </c>
      <c r="H64" s="266">
        <f t="shared" si="34"/>
        <v>530</v>
      </c>
      <c r="I64" s="266">
        <f t="shared" si="35"/>
        <v>1856</v>
      </c>
      <c r="J64" s="266">
        <f t="shared" si="36"/>
        <v>557</v>
      </c>
      <c r="K64" s="266">
        <f t="shared" si="37"/>
        <v>1948</v>
      </c>
      <c r="L64" s="266">
        <f t="shared" si="38"/>
        <v>583</v>
      </c>
      <c r="M64" s="266">
        <f t="shared" si="39"/>
        <v>2040</v>
      </c>
      <c r="N64" s="266">
        <f t="shared" si="40"/>
        <v>609</v>
      </c>
      <c r="O64" s="266">
        <f t="shared" si="41"/>
        <v>2132</v>
      </c>
      <c r="P64" s="266">
        <f t="shared" si="42"/>
        <v>635</v>
      </c>
      <c r="Q64" s="266">
        <f t="shared" si="43"/>
        <v>2223</v>
      </c>
      <c r="R64" s="266">
        <f t="shared" si="44"/>
        <v>669</v>
      </c>
      <c r="S64" s="266">
        <f t="shared" si="45"/>
        <v>2340</v>
      </c>
      <c r="T64" s="266">
        <f t="shared" si="46"/>
        <v>702</v>
      </c>
      <c r="U64" s="266">
        <f t="shared" si="47"/>
        <v>2456</v>
      </c>
      <c r="V64" s="266">
        <f t="shared" si="48"/>
        <v>735</v>
      </c>
      <c r="W64" s="266">
        <f t="shared" si="49"/>
        <v>2573</v>
      </c>
      <c r="X64" s="266">
        <f t="shared" si="50"/>
        <v>768</v>
      </c>
      <c r="Y64" s="266">
        <f t="shared" si="51"/>
        <v>2689</v>
      </c>
      <c r="Z64" s="272">
        <f t="shared" si="52"/>
        <v>802</v>
      </c>
      <c r="AA64" s="273">
        <f t="shared" si="53"/>
        <v>2805</v>
      </c>
      <c r="AB64" s="272"/>
      <c r="AC64" s="267"/>
    </row>
    <row r="65" spans="1:29" s="62" customFormat="1" ht="11.15" customHeight="1">
      <c r="A65" s="59">
        <v>26</v>
      </c>
      <c r="B65" s="266">
        <f t="shared" si="28"/>
        <v>480</v>
      </c>
      <c r="C65" s="266">
        <f t="shared" si="29"/>
        <v>1682</v>
      </c>
      <c r="D65" s="266">
        <f t="shared" si="30"/>
        <v>502</v>
      </c>
      <c r="E65" s="266">
        <f t="shared" si="31"/>
        <v>1758</v>
      </c>
      <c r="F65" s="266">
        <f t="shared" si="32"/>
        <v>524</v>
      </c>
      <c r="G65" s="266">
        <f t="shared" si="33"/>
        <v>1835</v>
      </c>
      <c r="H65" s="266">
        <f t="shared" si="34"/>
        <v>551</v>
      </c>
      <c r="I65" s="266">
        <f t="shared" si="35"/>
        <v>1930</v>
      </c>
      <c r="J65" s="266">
        <f t="shared" si="36"/>
        <v>579</v>
      </c>
      <c r="K65" s="266">
        <f t="shared" si="37"/>
        <v>2026</v>
      </c>
      <c r="L65" s="266">
        <f t="shared" si="38"/>
        <v>606</v>
      </c>
      <c r="M65" s="266">
        <f t="shared" si="39"/>
        <v>2121</v>
      </c>
      <c r="N65" s="266">
        <f t="shared" si="40"/>
        <v>633</v>
      </c>
      <c r="O65" s="266">
        <f t="shared" si="41"/>
        <v>2217</v>
      </c>
      <c r="P65" s="266">
        <f t="shared" si="42"/>
        <v>661</v>
      </c>
      <c r="Q65" s="266">
        <f t="shared" si="43"/>
        <v>2312</v>
      </c>
      <c r="R65" s="266">
        <f t="shared" si="44"/>
        <v>695</v>
      </c>
      <c r="S65" s="266">
        <f t="shared" si="45"/>
        <v>2433</v>
      </c>
      <c r="T65" s="266">
        <f t="shared" si="46"/>
        <v>730</v>
      </c>
      <c r="U65" s="266">
        <f t="shared" si="47"/>
        <v>2554</v>
      </c>
      <c r="V65" s="266">
        <f t="shared" si="48"/>
        <v>764</v>
      </c>
      <c r="W65" s="266">
        <f t="shared" si="49"/>
        <v>2675</v>
      </c>
      <c r="X65" s="266">
        <f t="shared" si="50"/>
        <v>799</v>
      </c>
      <c r="Y65" s="266">
        <f t="shared" si="51"/>
        <v>2796</v>
      </c>
      <c r="Z65" s="272">
        <f t="shared" si="52"/>
        <v>834</v>
      </c>
      <c r="AA65" s="273">
        <f t="shared" si="53"/>
        <v>2917</v>
      </c>
      <c r="AB65" s="272"/>
      <c r="AC65" s="267"/>
    </row>
    <row r="66" spans="1:29" s="62" customFormat="1" ht="11.15" customHeight="1">
      <c r="A66" s="59">
        <v>27</v>
      </c>
      <c r="B66" s="266">
        <f t="shared" si="28"/>
        <v>499</v>
      </c>
      <c r="C66" s="266">
        <f t="shared" si="29"/>
        <v>1746</v>
      </c>
      <c r="D66" s="266">
        <f t="shared" si="30"/>
        <v>522</v>
      </c>
      <c r="E66" s="266">
        <f t="shared" si="31"/>
        <v>1826</v>
      </c>
      <c r="F66" s="266">
        <f t="shared" si="32"/>
        <v>544</v>
      </c>
      <c r="G66" s="266">
        <f t="shared" si="33"/>
        <v>1905</v>
      </c>
      <c r="H66" s="266">
        <f t="shared" si="34"/>
        <v>573</v>
      </c>
      <c r="I66" s="266">
        <f t="shared" si="35"/>
        <v>2004</v>
      </c>
      <c r="J66" s="266">
        <f t="shared" si="36"/>
        <v>601</v>
      </c>
      <c r="K66" s="266">
        <f t="shared" si="37"/>
        <v>2104</v>
      </c>
      <c r="L66" s="266">
        <f t="shared" si="38"/>
        <v>629</v>
      </c>
      <c r="M66" s="266">
        <f t="shared" si="39"/>
        <v>2203</v>
      </c>
      <c r="N66" s="266">
        <f t="shared" si="40"/>
        <v>658</v>
      </c>
      <c r="O66" s="266">
        <f t="shared" si="41"/>
        <v>2302</v>
      </c>
      <c r="P66" s="266">
        <f t="shared" si="42"/>
        <v>686</v>
      </c>
      <c r="Q66" s="266">
        <f t="shared" si="43"/>
        <v>2401</v>
      </c>
      <c r="R66" s="266">
        <f t="shared" si="44"/>
        <v>722</v>
      </c>
      <c r="S66" s="266">
        <f t="shared" si="45"/>
        <v>2527</v>
      </c>
      <c r="T66" s="266">
        <f t="shared" si="46"/>
        <v>758</v>
      </c>
      <c r="U66" s="266">
        <f t="shared" si="47"/>
        <v>2653</v>
      </c>
      <c r="V66" s="266">
        <f t="shared" si="48"/>
        <v>794</v>
      </c>
      <c r="W66" s="266">
        <f t="shared" si="49"/>
        <v>2778</v>
      </c>
      <c r="X66" s="266">
        <f t="shared" si="50"/>
        <v>830</v>
      </c>
      <c r="Y66" s="266">
        <f t="shared" si="51"/>
        <v>2904</v>
      </c>
      <c r="Z66" s="272">
        <f t="shared" si="52"/>
        <v>866</v>
      </c>
      <c r="AA66" s="273">
        <f t="shared" si="53"/>
        <v>3030</v>
      </c>
      <c r="AB66" s="272"/>
      <c r="AC66" s="267"/>
    </row>
    <row r="67" spans="1:29" s="62" customFormat="1" ht="11.15" customHeight="1">
      <c r="A67" s="59">
        <v>28</v>
      </c>
      <c r="B67" s="266">
        <f t="shared" si="28"/>
        <v>517</v>
      </c>
      <c r="C67" s="266">
        <f t="shared" si="29"/>
        <v>1811</v>
      </c>
      <c r="D67" s="266">
        <f t="shared" si="30"/>
        <v>541</v>
      </c>
      <c r="E67" s="266">
        <f t="shared" si="31"/>
        <v>1893</v>
      </c>
      <c r="F67" s="266">
        <f t="shared" si="32"/>
        <v>564</v>
      </c>
      <c r="G67" s="266">
        <f t="shared" si="33"/>
        <v>1976</v>
      </c>
      <c r="H67" s="266">
        <f t="shared" si="34"/>
        <v>594</v>
      </c>
      <c r="I67" s="266">
        <f t="shared" si="35"/>
        <v>2079</v>
      </c>
      <c r="J67" s="266">
        <f t="shared" si="36"/>
        <v>623</v>
      </c>
      <c r="K67" s="266">
        <f t="shared" si="37"/>
        <v>2181</v>
      </c>
      <c r="L67" s="266">
        <f t="shared" si="38"/>
        <v>653</v>
      </c>
      <c r="M67" s="266">
        <f t="shared" si="39"/>
        <v>2284</v>
      </c>
      <c r="N67" s="266">
        <f t="shared" si="40"/>
        <v>682</v>
      </c>
      <c r="O67" s="266">
        <f t="shared" si="41"/>
        <v>2387</v>
      </c>
      <c r="P67" s="266">
        <f t="shared" si="42"/>
        <v>711</v>
      </c>
      <c r="Q67" s="266">
        <f t="shared" si="43"/>
        <v>2490</v>
      </c>
      <c r="R67" s="266">
        <f t="shared" si="44"/>
        <v>749</v>
      </c>
      <c r="S67" s="266">
        <f t="shared" si="45"/>
        <v>2621</v>
      </c>
      <c r="T67" s="266">
        <f t="shared" si="46"/>
        <v>786</v>
      </c>
      <c r="U67" s="266">
        <f t="shared" si="47"/>
        <v>2751</v>
      </c>
      <c r="V67" s="266">
        <f t="shared" si="48"/>
        <v>823</v>
      </c>
      <c r="W67" s="266">
        <f t="shared" si="49"/>
        <v>2881</v>
      </c>
      <c r="X67" s="266">
        <f t="shared" si="50"/>
        <v>860</v>
      </c>
      <c r="Y67" s="266">
        <f t="shared" si="51"/>
        <v>3012</v>
      </c>
      <c r="Z67" s="272">
        <f t="shared" si="52"/>
        <v>898</v>
      </c>
      <c r="AA67" s="273">
        <f t="shared" si="53"/>
        <v>3142</v>
      </c>
      <c r="AB67" s="272"/>
      <c r="AC67" s="267"/>
    </row>
    <row r="68" spans="1:29" s="62" customFormat="1" ht="11.15" customHeight="1">
      <c r="A68" s="59">
        <v>29</v>
      </c>
      <c r="B68" s="266">
        <f t="shared" si="28"/>
        <v>536</v>
      </c>
      <c r="C68" s="266">
        <f t="shared" si="29"/>
        <v>1876</v>
      </c>
      <c r="D68" s="266">
        <f t="shared" si="30"/>
        <v>560</v>
      </c>
      <c r="E68" s="266">
        <f t="shared" si="31"/>
        <v>1961</v>
      </c>
      <c r="F68" s="266">
        <f t="shared" si="32"/>
        <v>585</v>
      </c>
      <c r="G68" s="266">
        <f t="shared" si="33"/>
        <v>2046</v>
      </c>
      <c r="H68" s="266">
        <f t="shared" si="34"/>
        <v>615</v>
      </c>
      <c r="I68" s="266">
        <f t="shared" si="35"/>
        <v>2153</v>
      </c>
      <c r="J68" s="266">
        <f t="shared" si="36"/>
        <v>646</v>
      </c>
      <c r="K68" s="266">
        <f t="shared" si="37"/>
        <v>2259</v>
      </c>
      <c r="L68" s="266">
        <f t="shared" si="38"/>
        <v>676</v>
      </c>
      <c r="M68" s="266">
        <f t="shared" si="39"/>
        <v>2366</v>
      </c>
      <c r="N68" s="266">
        <f t="shared" si="40"/>
        <v>706</v>
      </c>
      <c r="O68" s="266">
        <f t="shared" si="41"/>
        <v>2473</v>
      </c>
      <c r="P68" s="266">
        <f t="shared" si="42"/>
        <v>737</v>
      </c>
      <c r="Q68" s="266">
        <f t="shared" si="43"/>
        <v>2579</v>
      </c>
      <c r="R68" s="266">
        <f t="shared" si="44"/>
        <v>775</v>
      </c>
      <c r="S68" s="266">
        <f t="shared" si="45"/>
        <v>2714</v>
      </c>
      <c r="T68" s="266">
        <f t="shared" si="46"/>
        <v>814</v>
      </c>
      <c r="U68" s="266">
        <f t="shared" si="47"/>
        <v>2849</v>
      </c>
      <c r="V68" s="266">
        <f t="shared" si="48"/>
        <v>853</v>
      </c>
      <c r="W68" s="266">
        <f t="shared" si="49"/>
        <v>2984</v>
      </c>
      <c r="X68" s="266">
        <f t="shared" si="50"/>
        <v>891</v>
      </c>
      <c r="Y68" s="266">
        <f t="shared" si="51"/>
        <v>3119</v>
      </c>
      <c r="Z68" s="272">
        <f t="shared" si="52"/>
        <v>930</v>
      </c>
      <c r="AA68" s="273">
        <f t="shared" si="53"/>
        <v>3254</v>
      </c>
      <c r="AB68" s="272"/>
      <c r="AC68" s="267"/>
    </row>
    <row r="69" spans="1:29" s="62" customFormat="1" ht="11.15" customHeight="1" thickBot="1">
      <c r="A69" s="63">
        <v>30</v>
      </c>
      <c r="B69" s="268">
        <f t="shared" si="28"/>
        <v>554</v>
      </c>
      <c r="C69" s="268">
        <f t="shared" si="29"/>
        <v>1940</v>
      </c>
      <c r="D69" s="268">
        <f t="shared" si="30"/>
        <v>580</v>
      </c>
      <c r="E69" s="268">
        <f t="shared" si="31"/>
        <v>2029</v>
      </c>
      <c r="F69" s="268">
        <f t="shared" si="32"/>
        <v>605</v>
      </c>
      <c r="G69" s="268">
        <f t="shared" si="33"/>
        <v>2117</v>
      </c>
      <c r="H69" s="268">
        <f t="shared" si="34"/>
        <v>636</v>
      </c>
      <c r="I69" s="268">
        <f t="shared" si="35"/>
        <v>2227</v>
      </c>
      <c r="J69" s="268">
        <f t="shared" si="36"/>
        <v>668</v>
      </c>
      <c r="K69" s="268">
        <f t="shared" si="37"/>
        <v>2337</v>
      </c>
      <c r="L69" s="268">
        <f t="shared" si="38"/>
        <v>699</v>
      </c>
      <c r="M69" s="268">
        <f t="shared" si="39"/>
        <v>2448</v>
      </c>
      <c r="N69" s="268">
        <f t="shared" si="40"/>
        <v>731</v>
      </c>
      <c r="O69" s="268">
        <f t="shared" si="41"/>
        <v>2558</v>
      </c>
      <c r="P69" s="268">
        <f t="shared" si="42"/>
        <v>762</v>
      </c>
      <c r="Q69" s="268">
        <f t="shared" si="43"/>
        <v>2668</v>
      </c>
      <c r="R69" s="268">
        <f t="shared" si="44"/>
        <v>802</v>
      </c>
      <c r="S69" s="268">
        <f t="shared" si="45"/>
        <v>2808</v>
      </c>
      <c r="T69" s="268">
        <f t="shared" si="46"/>
        <v>842</v>
      </c>
      <c r="U69" s="268">
        <f t="shared" si="47"/>
        <v>2947</v>
      </c>
      <c r="V69" s="268">
        <f t="shared" si="48"/>
        <v>882</v>
      </c>
      <c r="W69" s="268">
        <f t="shared" si="49"/>
        <v>3087</v>
      </c>
      <c r="X69" s="268">
        <f t="shared" si="50"/>
        <v>922</v>
      </c>
      <c r="Y69" s="268">
        <f t="shared" si="51"/>
        <v>3227</v>
      </c>
      <c r="Z69" s="274">
        <f t="shared" si="52"/>
        <v>962</v>
      </c>
      <c r="AA69" s="275">
        <f t="shared" si="53"/>
        <v>3366</v>
      </c>
      <c r="AB69" s="276"/>
      <c r="AC69" s="277"/>
    </row>
    <row r="70" spans="1:29" s="282" customFormat="1" ht="12" customHeight="1">
      <c r="A70" s="278"/>
      <c r="B70" s="279"/>
      <c r="C70" s="279"/>
      <c r="D70" s="280"/>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8" t="s">
        <v>551</v>
      </c>
      <c r="AC70" s="279"/>
    </row>
    <row r="71" spans="1:29" s="282" customFormat="1" ht="12" customHeight="1">
      <c r="A71" s="278"/>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83"/>
      <c r="AC71" s="283"/>
    </row>
    <row r="72" spans="1:29" s="282" customFormat="1" ht="12" customHeight="1">
      <c r="A72" s="278"/>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83"/>
      <c r="AB72" s="283"/>
      <c r="AC72" s="283"/>
    </row>
    <row r="73" spans="1:29" s="282" customFormat="1" ht="12" customHeight="1">
      <c r="A73" s="278"/>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row>
    <row r="74" spans="1:29" s="282" customFormat="1" ht="12" customHeight="1">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C74" s="278"/>
    </row>
  </sheetData>
  <mergeCells count="50">
    <mergeCell ref="Z38:AA38"/>
    <mergeCell ref="AB38:AC38"/>
    <mergeCell ref="N38:O38"/>
    <mergeCell ref="P38:Q38"/>
    <mergeCell ref="R38:S38"/>
    <mergeCell ref="T38:U38"/>
    <mergeCell ref="V38:W38"/>
    <mergeCell ref="X38:Y38"/>
    <mergeCell ref="V37:W37"/>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A36:AA36"/>
    <mergeCell ref="J4:K4"/>
    <mergeCell ref="L4:M4"/>
    <mergeCell ref="N4:O4"/>
    <mergeCell ref="P4:Q4"/>
    <mergeCell ref="R4:S4"/>
    <mergeCell ref="T4:U4"/>
    <mergeCell ref="A37:A39"/>
    <mergeCell ref="B37:C37"/>
    <mergeCell ref="D37:E37"/>
    <mergeCell ref="F37:G37"/>
    <mergeCell ref="H37:I37"/>
    <mergeCell ref="A1:AC1"/>
    <mergeCell ref="A2:AC2"/>
    <mergeCell ref="A3:A5"/>
    <mergeCell ref="B3:E3"/>
    <mergeCell ref="F3:AA3"/>
    <mergeCell ref="AB3:AC3"/>
    <mergeCell ref="B4:C4"/>
    <mergeCell ref="D4:E4"/>
    <mergeCell ref="F4:G4"/>
    <mergeCell ref="H4:I4"/>
    <mergeCell ref="V4:W4"/>
    <mergeCell ref="X4:Y4"/>
    <mergeCell ref="Z4:AA4"/>
    <mergeCell ref="AB4:AC4"/>
  </mergeCells>
  <phoneticPr fontId="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F35B-810F-4547-9C51-6E3C0D9F3C84}">
  <sheetPr codeName="工作表11">
    <tabColor rgb="FFC00000"/>
  </sheetPr>
  <dimension ref="B1:I37"/>
  <sheetViews>
    <sheetView workbookViewId="0">
      <pane ySplit="3" topLeftCell="A16" activePane="bottomLeft" state="frozen"/>
      <selection pane="bottomLeft" activeCell="D25" sqref="D25"/>
    </sheetView>
  </sheetViews>
  <sheetFormatPr defaultRowHeight="15.5"/>
  <cols>
    <col min="1" max="1" width="3.26953125" style="382" customWidth="1"/>
    <col min="2" max="2" width="8.7265625" style="382"/>
    <col min="3" max="3" width="8.7265625" style="383"/>
    <col min="4" max="4" width="24.81640625" style="382" customWidth="1"/>
    <col min="5" max="5" width="18.26953125" style="382" customWidth="1"/>
    <col min="6" max="6" width="8.7265625" style="382"/>
    <col min="7" max="7" width="8.7265625" style="383"/>
    <col min="8" max="8" width="23.54296875" style="382" customWidth="1"/>
    <col min="9" max="9" width="17.08984375" style="382" customWidth="1"/>
    <col min="10" max="16384" width="8.7265625" style="382"/>
  </cols>
  <sheetData>
    <row r="1" spans="2:9" ht="18.5">
      <c r="B1" s="472" t="s">
        <v>450</v>
      </c>
      <c r="C1" s="472"/>
      <c r="D1" s="472"/>
      <c r="E1" s="472"/>
      <c r="F1" s="472"/>
      <c r="G1" s="472"/>
      <c r="H1" s="472"/>
      <c r="I1" s="472"/>
    </row>
    <row r="2" spans="2:9">
      <c r="B2" s="382" t="s">
        <v>524</v>
      </c>
    </row>
    <row r="3" spans="2:9" s="386" customFormat="1" ht="49.5" customHeight="1">
      <c r="B3" s="384" t="s">
        <v>0</v>
      </c>
      <c r="C3" s="385" t="s">
        <v>525</v>
      </c>
      <c r="D3" s="384" t="s">
        <v>452</v>
      </c>
      <c r="E3" s="384" t="s">
        <v>453</v>
      </c>
      <c r="F3" s="384" t="s">
        <v>0</v>
      </c>
      <c r="G3" s="385" t="s">
        <v>1</v>
      </c>
      <c r="H3" s="384" t="s">
        <v>452</v>
      </c>
      <c r="I3" s="384" t="s">
        <v>453</v>
      </c>
    </row>
    <row r="4" spans="2:9">
      <c r="B4" s="387" t="s">
        <v>190</v>
      </c>
      <c r="C4" s="388">
        <v>1</v>
      </c>
      <c r="D4" s="387" t="s">
        <v>67</v>
      </c>
      <c r="E4" s="387" t="s">
        <v>191</v>
      </c>
      <c r="F4" s="387" t="s">
        <v>68</v>
      </c>
      <c r="G4" s="388">
        <v>35</v>
      </c>
      <c r="H4" s="387" t="s">
        <v>69</v>
      </c>
      <c r="I4" s="387" t="s">
        <v>192</v>
      </c>
    </row>
    <row r="5" spans="2:9">
      <c r="B5" s="387"/>
      <c r="C5" s="388">
        <v>2</v>
      </c>
      <c r="D5" s="387" t="s">
        <v>70</v>
      </c>
      <c r="E5" s="387" t="s">
        <v>193</v>
      </c>
      <c r="F5" s="387"/>
      <c r="G5" s="388">
        <v>36</v>
      </c>
      <c r="H5" s="387" t="s">
        <v>71</v>
      </c>
      <c r="I5" s="387" t="s">
        <v>194</v>
      </c>
    </row>
    <row r="6" spans="2:9">
      <c r="B6" s="387"/>
      <c r="C6" s="388">
        <v>3</v>
      </c>
      <c r="D6" s="387" t="s">
        <v>72</v>
      </c>
      <c r="E6" s="387" t="s">
        <v>195</v>
      </c>
      <c r="F6" s="387"/>
      <c r="G6" s="388">
        <v>37</v>
      </c>
      <c r="H6" s="387" t="s">
        <v>73</v>
      </c>
      <c r="I6" s="387" t="s">
        <v>196</v>
      </c>
    </row>
    <row r="7" spans="2:9">
      <c r="B7" s="387"/>
      <c r="C7" s="388">
        <v>4</v>
      </c>
      <c r="D7" s="387" t="s">
        <v>74</v>
      </c>
      <c r="E7" s="387" t="s">
        <v>197</v>
      </c>
      <c r="F7" s="387"/>
      <c r="G7" s="388">
        <v>38</v>
      </c>
      <c r="H7" s="387" t="s">
        <v>75</v>
      </c>
      <c r="I7" s="387" t="s">
        <v>198</v>
      </c>
    </row>
    <row r="8" spans="2:9">
      <c r="B8" s="387"/>
      <c r="C8" s="388">
        <v>5</v>
      </c>
      <c r="D8" s="387" t="s">
        <v>76</v>
      </c>
      <c r="E8" s="387" t="s">
        <v>199</v>
      </c>
      <c r="F8" s="387"/>
      <c r="G8" s="388">
        <v>39</v>
      </c>
      <c r="H8" s="387" t="s">
        <v>77</v>
      </c>
      <c r="I8" s="387" t="s">
        <v>200</v>
      </c>
    </row>
    <row r="9" spans="2:9">
      <c r="B9" s="387" t="s">
        <v>201</v>
      </c>
      <c r="C9" s="388">
        <v>6</v>
      </c>
      <c r="D9" s="387" t="s">
        <v>78</v>
      </c>
      <c r="E9" s="387" t="s">
        <v>202</v>
      </c>
      <c r="F9" s="387" t="s">
        <v>79</v>
      </c>
      <c r="G9" s="388">
        <v>40</v>
      </c>
      <c r="H9" s="387" t="s">
        <v>80</v>
      </c>
      <c r="I9" s="387" t="s">
        <v>203</v>
      </c>
    </row>
    <row r="10" spans="2:9">
      <c r="B10" s="387"/>
      <c r="C10" s="388">
        <v>7</v>
      </c>
      <c r="D10" s="387" t="s">
        <v>81</v>
      </c>
      <c r="E10" s="387" t="s">
        <v>204</v>
      </c>
      <c r="F10" s="387"/>
      <c r="G10" s="388">
        <v>41</v>
      </c>
      <c r="H10" s="387" t="s">
        <v>82</v>
      </c>
      <c r="I10" s="387" t="s">
        <v>205</v>
      </c>
    </row>
    <row r="11" spans="2:9">
      <c r="B11" s="387"/>
      <c r="C11" s="388">
        <v>8</v>
      </c>
      <c r="D11" s="387" t="s">
        <v>206</v>
      </c>
      <c r="E11" s="387" t="s">
        <v>207</v>
      </c>
      <c r="F11" s="387"/>
      <c r="G11" s="388">
        <v>42</v>
      </c>
      <c r="H11" s="387" t="s">
        <v>83</v>
      </c>
      <c r="I11" s="387" t="s">
        <v>208</v>
      </c>
    </row>
    <row r="12" spans="2:9">
      <c r="B12" s="387"/>
      <c r="C12" s="388">
        <v>9</v>
      </c>
      <c r="D12" s="387" t="s">
        <v>4</v>
      </c>
      <c r="E12" s="387" t="s">
        <v>5</v>
      </c>
      <c r="F12" s="387"/>
      <c r="G12" s="388">
        <v>43</v>
      </c>
      <c r="H12" s="387" t="s">
        <v>84</v>
      </c>
      <c r="I12" s="387" t="s">
        <v>209</v>
      </c>
    </row>
    <row r="13" spans="2:9">
      <c r="B13" s="387"/>
      <c r="C13" s="388">
        <v>10</v>
      </c>
      <c r="D13" s="387" t="s">
        <v>85</v>
      </c>
      <c r="E13" s="387" t="s">
        <v>210</v>
      </c>
      <c r="F13" s="387"/>
      <c r="G13" s="388">
        <v>44</v>
      </c>
      <c r="H13" s="387" t="s">
        <v>86</v>
      </c>
      <c r="I13" s="387" t="s">
        <v>211</v>
      </c>
    </row>
    <row r="14" spans="2:9">
      <c r="B14" s="387" t="s">
        <v>87</v>
      </c>
      <c r="C14" s="388">
        <v>11</v>
      </c>
      <c r="D14" s="387" t="s">
        <v>88</v>
      </c>
      <c r="E14" s="387" t="s">
        <v>212</v>
      </c>
      <c r="F14" s="387" t="s">
        <v>89</v>
      </c>
      <c r="G14" s="388">
        <v>45</v>
      </c>
      <c r="H14" s="387" t="s">
        <v>90</v>
      </c>
      <c r="I14" s="387" t="s">
        <v>213</v>
      </c>
    </row>
    <row r="15" spans="2:9">
      <c r="B15" s="387"/>
      <c r="C15" s="388">
        <v>12</v>
      </c>
      <c r="D15" s="387" t="s">
        <v>91</v>
      </c>
      <c r="E15" s="387" t="s">
        <v>214</v>
      </c>
      <c r="F15" s="387"/>
      <c r="G15" s="388">
        <v>46</v>
      </c>
      <c r="H15" s="387" t="s">
        <v>92</v>
      </c>
      <c r="I15" s="387" t="s">
        <v>215</v>
      </c>
    </row>
    <row r="16" spans="2:9">
      <c r="B16" s="387"/>
      <c r="C16" s="388">
        <v>13</v>
      </c>
      <c r="D16" s="387" t="s">
        <v>6</v>
      </c>
      <c r="E16" s="387" t="s">
        <v>7</v>
      </c>
      <c r="F16" s="387"/>
      <c r="G16" s="388">
        <v>47</v>
      </c>
      <c r="H16" s="387" t="s">
        <v>93</v>
      </c>
      <c r="I16" s="387" t="s">
        <v>216</v>
      </c>
    </row>
    <row r="17" spans="2:9">
      <c r="B17" s="387"/>
      <c r="C17" s="388">
        <v>14</v>
      </c>
      <c r="D17" s="387" t="s">
        <v>94</v>
      </c>
      <c r="E17" s="387" t="s">
        <v>217</v>
      </c>
      <c r="F17" s="387"/>
      <c r="G17" s="388">
        <v>48</v>
      </c>
      <c r="H17" s="387" t="s">
        <v>95</v>
      </c>
      <c r="I17" s="387" t="s">
        <v>218</v>
      </c>
    </row>
    <row r="18" spans="2:9">
      <c r="B18" s="387"/>
      <c r="C18" s="388">
        <v>15</v>
      </c>
      <c r="D18" s="387" t="s">
        <v>96</v>
      </c>
      <c r="E18" s="387" t="s">
        <v>219</v>
      </c>
      <c r="F18" s="387" t="s">
        <v>8</v>
      </c>
      <c r="G18" s="388">
        <v>49</v>
      </c>
      <c r="H18" s="387" t="s">
        <v>97</v>
      </c>
      <c r="I18" s="387" t="s">
        <v>220</v>
      </c>
    </row>
    <row r="19" spans="2:9">
      <c r="B19" s="387"/>
      <c r="C19" s="388">
        <v>16</v>
      </c>
      <c r="D19" s="387" t="s">
        <v>98</v>
      </c>
      <c r="E19" s="387" t="s">
        <v>221</v>
      </c>
      <c r="F19" s="387"/>
      <c r="G19" s="388">
        <v>50</v>
      </c>
      <c r="H19" s="387" t="s">
        <v>99</v>
      </c>
      <c r="I19" s="387" t="s">
        <v>222</v>
      </c>
    </row>
    <row r="20" spans="2:9">
      <c r="B20" s="387"/>
      <c r="C20" s="388">
        <v>17</v>
      </c>
      <c r="D20" s="387" t="s">
        <v>100</v>
      </c>
      <c r="E20" s="387" t="s">
        <v>223</v>
      </c>
      <c r="F20" s="387"/>
      <c r="G20" s="388">
        <v>51</v>
      </c>
      <c r="H20" s="387" t="s">
        <v>224</v>
      </c>
      <c r="I20" s="387" t="s">
        <v>225</v>
      </c>
    </row>
    <row r="21" spans="2:9">
      <c r="B21" s="387"/>
      <c r="C21" s="388">
        <v>18</v>
      </c>
      <c r="D21" s="387" t="s">
        <v>127</v>
      </c>
      <c r="E21" s="387" t="s">
        <v>226</v>
      </c>
      <c r="F21" s="387"/>
      <c r="G21" s="388">
        <v>52</v>
      </c>
      <c r="H21" s="387" t="s">
        <v>101</v>
      </c>
      <c r="I21" s="387" t="s">
        <v>227</v>
      </c>
    </row>
    <row r="22" spans="2:9">
      <c r="B22" s="387"/>
      <c r="C22" s="388">
        <v>19</v>
      </c>
      <c r="D22" s="387" t="s">
        <v>228</v>
      </c>
      <c r="E22" s="387" t="s">
        <v>229</v>
      </c>
      <c r="F22" s="387"/>
      <c r="G22" s="388">
        <v>53</v>
      </c>
      <c r="H22" s="387" t="s">
        <v>102</v>
      </c>
      <c r="I22" s="387" t="s">
        <v>230</v>
      </c>
    </row>
    <row r="23" spans="2:9">
      <c r="B23" s="387" t="s">
        <v>10</v>
      </c>
      <c r="C23" s="388">
        <v>20</v>
      </c>
      <c r="D23" s="387" t="s">
        <v>231</v>
      </c>
      <c r="E23" s="387" t="s">
        <v>232</v>
      </c>
      <c r="F23" s="387" t="s">
        <v>9</v>
      </c>
      <c r="G23" s="388">
        <v>54</v>
      </c>
      <c r="H23" s="387" t="s">
        <v>103</v>
      </c>
      <c r="I23" s="387" t="s">
        <v>233</v>
      </c>
    </row>
    <row r="24" spans="2:9">
      <c r="B24" s="387"/>
      <c r="C24" s="388">
        <v>21</v>
      </c>
      <c r="D24" s="387" t="s">
        <v>526</v>
      </c>
      <c r="E24" s="387" t="s">
        <v>527</v>
      </c>
      <c r="F24" s="387"/>
      <c r="G24" s="388">
        <v>55</v>
      </c>
      <c r="H24" s="387" t="s">
        <v>105</v>
      </c>
      <c r="I24" s="387" t="s">
        <v>235</v>
      </c>
    </row>
    <row r="25" spans="2:9">
      <c r="B25" s="387"/>
      <c r="C25" s="388">
        <v>22</v>
      </c>
      <c r="D25" s="387" t="s">
        <v>528</v>
      </c>
      <c r="E25" s="387" t="s">
        <v>236</v>
      </c>
      <c r="F25" s="387"/>
      <c r="G25" s="388">
        <v>56</v>
      </c>
      <c r="H25" s="387" t="s">
        <v>107</v>
      </c>
      <c r="I25" s="387" t="s">
        <v>237</v>
      </c>
    </row>
    <row r="26" spans="2:9">
      <c r="B26" s="387"/>
      <c r="C26" s="388">
        <v>23</v>
      </c>
      <c r="D26" s="387" t="s">
        <v>108</v>
      </c>
      <c r="E26" s="387" t="s">
        <v>238</v>
      </c>
      <c r="F26" s="387"/>
      <c r="G26" s="388">
        <v>57</v>
      </c>
      <c r="H26" s="387" t="s">
        <v>109</v>
      </c>
      <c r="I26" s="387" t="s">
        <v>239</v>
      </c>
    </row>
    <row r="27" spans="2:9">
      <c r="B27" s="387"/>
      <c r="C27" s="388">
        <v>24</v>
      </c>
      <c r="D27" s="387" t="s">
        <v>110</v>
      </c>
      <c r="E27" s="387" t="s">
        <v>240</v>
      </c>
      <c r="F27" s="387"/>
      <c r="G27" s="388">
        <v>58</v>
      </c>
      <c r="H27" s="387" t="s">
        <v>111</v>
      </c>
      <c r="I27" s="387" t="s">
        <v>241</v>
      </c>
    </row>
    <row r="28" spans="2:9">
      <c r="B28" s="387" t="s">
        <v>11</v>
      </c>
      <c r="C28" s="388">
        <v>25</v>
      </c>
      <c r="D28" s="387" t="s">
        <v>112</v>
      </c>
      <c r="E28" s="387" t="s">
        <v>242</v>
      </c>
      <c r="F28" s="387"/>
      <c r="G28" s="388">
        <v>59</v>
      </c>
      <c r="H28" s="387" t="s">
        <v>113</v>
      </c>
      <c r="I28" s="387" t="s">
        <v>243</v>
      </c>
    </row>
    <row r="29" spans="2:9">
      <c r="B29" s="387"/>
      <c r="C29" s="388">
        <v>26</v>
      </c>
      <c r="D29" s="387" t="s">
        <v>114</v>
      </c>
      <c r="E29" s="387" t="s">
        <v>244</v>
      </c>
      <c r="F29" s="387"/>
      <c r="G29" s="388">
        <v>60</v>
      </c>
      <c r="H29" s="387" t="s">
        <v>115</v>
      </c>
      <c r="I29" s="387" t="s">
        <v>245</v>
      </c>
    </row>
    <row r="30" spans="2:9">
      <c r="B30" s="387"/>
      <c r="C30" s="388">
        <v>27</v>
      </c>
      <c r="D30" s="387" t="s">
        <v>116</v>
      </c>
      <c r="E30" s="387" t="s">
        <v>246</v>
      </c>
      <c r="F30" s="387"/>
      <c r="G30" s="388">
        <v>61</v>
      </c>
      <c r="H30" s="387" t="s">
        <v>117</v>
      </c>
      <c r="I30" s="387" t="s">
        <v>12</v>
      </c>
    </row>
    <row r="31" spans="2:9">
      <c r="B31" s="387"/>
      <c r="C31" s="388">
        <v>28</v>
      </c>
      <c r="D31" s="387" t="s">
        <v>118</v>
      </c>
      <c r="E31" s="387" t="s">
        <v>247</v>
      </c>
      <c r="F31" s="387" t="s">
        <v>457</v>
      </c>
      <c r="G31" s="388"/>
      <c r="H31" s="387"/>
      <c r="I31" s="387"/>
    </row>
    <row r="32" spans="2:9">
      <c r="B32" s="387"/>
      <c r="C32" s="388">
        <v>29</v>
      </c>
      <c r="D32" s="387" t="s">
        <v>121</v>
      </c>
      <c r="E32" s="387" t="s">
        <v>248</v>
      </c>
      <c r="F32" s="387" t="s">
        <v>529</v>
      </c>
      <c r="G32" s="388"/>
      <c r="H32" s="387"/>
      <c r="I32" s="387"/>
    </row>
    <row r="33" spans="2:9">
      <c r="B33" s="387" t="s">
        <v>13</v>
      </c>
      <c r="C33" s="388">
        <v>30</v>
      </c>
      <c r="D33" s="387" t="s">
        <v>122</v>
      </c>
      <c r="E33" s="387" t="s">
        <v>249</v>
      </c>
      <c r="F33" s="387" t="s">
        <v>530</v>
      </c>
      <c r="G33" s="388"/>
      <c r="H33" s="387"/>
      <c r="I33" s="387"/>
    </row>
    <row r="34" spans="2:9">
      <c r="B34" s="387"/>
      <c r="C34" s="388">
        <v>31</v>
      </c>
      <c r="D34" s="387" t="s">
        <v>123</v>
      </c>
      <c r="E34" s="387" t="s">
        <v>250</v>
      </c>
      <c r="F34" s="387" t="s">
        <v>459</v>
      </c>
      <c r="G34" s="388"/>
      <c r="H34" s="387"/>
      <c r="I34" s="387"/>
    </row>
    <row r="35" spans="2:9">
      <c r="B35" s="387"/>
      <c r="C35" s="388">
        <v>32</v>
      </c>
      <c r="D35" s="387" t="s">
        <v>124</v>
      </c>
      <c r="E35" s="387" t="s">
        <v>251</v>
      </c>
      <c r="F35" s="387"/>
      <c r="G35" s="388"/>
      <c r="H35" s="387"/>
      <c r="I35" s="387"/>
    </row>
    <row r="36" spans="2:9">
      <c r="B36" s="387"/>
      <c r="C36" s="388">
        <v>33</v>
      </c>
      <c r="D36" s="387" t="s">
        <v>125</v>
      </c>
      <c r="E36" s="387" t="s">
        <v>252</v>
      </c>
      <c r="F36" s="387"/>
      <c r="G36" s="388"/>
      <c r="H36" s="387"/>
      <c r="I36" s="387"/>
    </row>
    <row r="37" spans="2:9">
      <c r="B37" s="387"/>
      <c r="C37" s="388">
        <v>34</v>
      </c>
      <c r="D37" s="387" t="s">
        <v>126</v>
      </c>
      <c r="E37" s="387" t="s">
        <v>253</v>
      </c>
      <c r="F37" s="387"/>
      <c r="G37" s="388"/>
      <c r="H37" s="387"/>
      <c r="I37" s="387"/>
    </row>
  </sheetData>
  <mergeCells count="1">
    <mergeCell ref="B1:I1"/>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D8AF6-6DC5-49BB-83BD-ECE66C00D132}">
  <sheetPr codeName="工作表12">
    <tabColor rgb="FFC00000"/>
  </sheetPr>
  <dimension ref="A1:I58"/>
  <sheetViews>
    <sheetView workbookViewId="0">
      <selection activeCell="C6" sqref="C6"/>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25" t="s">
        <v>57</v>
      </c>
      <c r="C1" s="22"/>
      <c r="D1" s="22"/>
      <c r="E1" s="22"/>
      <c r="F1" s="22"/>
    </row>
    <row r="2" spans="1:8" ht="17.5" thickBot="1">
      <c r="B2" s="22" t="s">
        <v>437</v>
      </c>
      <c r="C2" s="22"/>
      <c r="D2" s="22"/>
      <c r="E2" s="22"/>
      <c r="F2" s="22"/>
      <c r="H2" s="226" t="s">
        <v>14</v>
      </c>
    </row>
    <row r="3" spans="1:8" ht="22.5" customHeight="1">
      <c r="A3" s="473" t="s">
        <v>17</v>
      </c>
      <c r="B3" s="475" t="s">
        <v>58</v>
      </c>
      <c r="C3" s="477" t="s">
        <v>16</v>
      </c>
      <c r="D3" s="478"/>
      <c r="E3" s="478"/>
      <c r="F3" s="479"/>
      <c r="G3" s="480" t="s">
        <v>59</v>
      </c>
      <c r="H3" s="482" t="s">
        <v>60</v>
      </c>
    </row>
    <row r="4" spans="1:8" ht="48" customHeight="1">
      <c r="A4" s="474"/>
      <c r="B4" s="476"/>
      <c r="C4" s="3" t="s">
        <v>61</v>
      </c>
      <c r="D4" s="4" t="s">
        <v>62</v>
      </c>
      <c r="E4" s="198" t="s">
        <v>63</v>
      </c>
      <c r="F4" s="198" t="s">
        <v>64</v>
      </c>
      <c r="G4" s="481"/>
      <c r="H4" s="483"/>
    </row>
    <row r="5" spans="1:8">
      <c r="A5" s="5">
        <v>1</v>
      </c>
      <c r="B5" s="228">
        <v>25250</v>
      </c>
      <c r="C5" s="6">
        <f t="shared" ref="C5:C50" si="0">+ROUND(B5*0.0517*0.3,0)</f>
        <v>392</v>
      </c>
      <c r="D5" s="7">
        <f t="shared" ref="D5:D15" si="1">+C5*2</f>
        <v>784</v>
      </c>
      <c r="E5" s="7">
        <f t="shared" ref="E5:E50" si="2">+C5*3</f>
        <v>1176</v>
      </c>
      <c r="F5" s="229">
        <f t="shared" ref="F5:F50" si="3">+C5*4</f>
        <v>1568</v>
      </c>
      <c r="G5" s="230">
        <f t="shared" ref="G5:G50" si="4">+ROUND(B5*0.0517*0.6*1.58,0)</f>
        <v>1238</v>
      </c>
      <c r="H5" s="231">
        <f t="shared" ref="H5:H50" si="5">+ROUND(B5*0.0517*0.1*1.58,0)</f>
        <v>206</v>
      </c>
    </row>
    <row r="6" spans="1:8">
      <c r="A6" s="5">
        <f t="shared" ref="A6:A50" si="6">+A5+1</f>
        <v>2</v>
      </c>
      <c r="B6" s="228">
        <v>26400</v>
      </c>
      <c r="C6" s="6">
        <f t="shared" si="0"/>
        <v>409</v>
      </c>
      <c r="D6" s="7">
        <f t="shared" si="1"/>
        <v>818</v>
      </c>
      <c r="E6" s="7">
        <f t="shared" si="2"/>
        <v>1227</v>
      </c>
      <c r="F6" s="229">
        <f t="shared" si="3"/>
        <v>1636</v>
      </c>
      <c r="G6" s="230">
        <f t="shared" si="4"/>
        <v>1294</v>
      </c>
      <c r="H6" s="231">
        <f t="shared" si="5"/>
        <v>216</v>
      </c>
    </row>
    <row r="7" spans="1:8">
      <c r="A7" s="5">
        <f t="shared" si="6"/>
        <v>3</v>
      </c>
      <c r="B7" s="228">
        <v>27600</v>
      </c>
      <c r="C7" s="6">
        <f t="shared" si="0"/>
        <v>428</v>
      </c>
      <c r="D7" s="7">
        <f t="shared" si="1"/>
        <v>856</v>
      </c>
      <c r="E7" s="7">
        <f t="shared" si="2"/>
        <v>1284</v>
      </c>
      <c r="F7" s="229">
        <f t="shared" si="3"/>
        <v>1712</v>
      </c>
      <c r="G7" s="230">
        <f t="shared" si="4"/>
        <v>1353</v>
      </c>
      <c r="H7" s="231">
        <f t="shared" si="5"/>
        <v>225</v>
      </c>
    </row>
    <row r="8" spans="1:8">
      <c r="A8" s="8">
        <f t="shared" si="6"/>
        <v>4</v>
      </c>
      <c r="B8" s="232">
        <v>28800</v>
      </c>
      <c r="C8" s="10">
        <f t="shared" si="0"/>
        <v>447</v>
      </c>
      <c r="D8" s="11">
        <f t="shared" si="1"/>
        <v>894</v>
      </c>
      <c r="E8" s="11">
        <f t="shared" si="2"/>
        <v>1341</v>
      </c>
      <c r="F8" s="209">
        <f t="shared" si="3"/>
        <v>1788</v>
      </c>
      <c r="G8" s="230">
        <f t="shared" si="4"/>
        <v>1412</v>
      </c>
      <c r="H8" s="231">
        <f t="shared" si="5"/>
        <v>235</v>
      </c>
    </row>
    <row r="9" spans="1:8">
      <c r="A9" s="5">
        <f t="shared" si="6"/>
        <v>5</v>
      </c>
      <c r="B9" s="228">
        <v>30300</v>
      </c>
      <c r="C9" s="6">
        <f t="shared" si="0"/>
        <v>470</v>
      </c>
      <c r="D9" s="7">
        <f t="shared" si="1"/>
        <v>940</v>
      </c>
      <c r="E9" s="7">
        <f t="shared" si="2"/>
        <v>1410</v>
      </c>
      <c r="F9" s="229">
        <f t="shared" si="3"/>
        <v>1880</v>
      </c>
      <c r="G9" s="233">
        <f t="shared" si="4"/>
        <v>1485</v>
      </c>
      <c r="H9" s="234">
        <f t="shared" si="5"/>
        <v>248</v>
      </c>
    </row>
    <row r="10" spans="1:8">
      <c r="A10" s="5">
        <f t="shared" si="6"/>
        <v>6</v>
      </c>
      <c r="B10" s="228">
        <v>31800</v>
      </c>
      <c r="C10" s="6">
        <f t="shared" si="0"/>
        <v>493</v>
      </c>
      <c r="D10" s="7">
        <f t="shared" si="1"/>
        <v>986</v>
      </c>
      <c r="E10" s="7">
        <f t="shared" si="2"/>
        <v>1479</v>
      </c>
      <c r="F10" s="229">
        <f t="shared" si="3"/>
        <v>1972</v>
      </c>
      <c r="G10" s="230">
        <f t="shared" si="4"/>
        <v>1559</v>
      </c>
      <c r="H10" s="231">
        <f t="shared" si="5"/>
        <v>260</v>
      </c>
    </row>
    <row r="11" spans="1:8">
      <c r="A11" s="5">
        <f t="shared" si="6"/>
        <v>7</v>
      </c>
      <c r="B11" s="228">
        <v>33300</v>
      </c>
      <c r="C11" s="6">
        <f t="shared" si="0"/>
        <v>516</v>
      </c>
      <c r="D11" s="7">
        <f t="shared" si="1"/>
        <v>1032</v>
      </c>
      <c r="E11" s="7">
        <f t="shared" si="2"/>
        <v>1548</v>
      </c>
      <c r="F11" s="229">
        <f t="shared" si="3"/>
        <v>2064</v>
      </c>
      <c r="G11" s="230">
        <f t="shared" si="4"/>
        <v>1632</v>
      </c>
      <c r="H11" s="231">
        <f t="shared" si="5"/>
        <v>272</v>
      </c>
    </row>
    <row r="12" spans="1:8">
      <c r="A12" s="5">
        <f t="shared" si="6"/>
        <v>8</v>
      </c>
      <c r="B12" s="228">
        <v>34800</v>
      </c>
      <c r="C12" s="6">
        <f t="shared" si="0"/>
        <v>540</v>
      </c>
      <c r="D12" s="7">
        <f t="shared" si="1"/>
        <v>1080</v>
      </c>
      <c r="E12" s="7">
        <f t="shared" si="2"/>
        <v>1620</v>
      </c>
      <c r="F12" s="229">
        <f t="shared" si="3"/>
        <v>2160</v>
      </c>
      <c r="G12" s="230">
        <f t="shared" si="4"/>
        <v>1706</v>
      </c>
      <c r="H12" s="231">
        <f t="shared" si="5"/>
        <v>284</v>
      </c>
    </row>
    <row r="13" spans="1:8">
      <c r="A13" s="8">
        <f t="shared" si="6"/>
        <v>9</v>
      </c>
      <c r="B13" s="232">
        <v>36300</v>
      </c>
      <c r="C13" s="10">
        <f t="shared" si="0"/>
        <v>563</v>
      </c>
      <c r="D13" s="11">
        <f t="shared" si="1"/>
        <v>1126</v>
      </c>
      <c r="E13" s="11">
        <f t="shared" si="2"/>
        <v>1689</v>
      </c>
      <c r="F13" s="209">
        <f t="shared" si="3"/>
        <v>2252</v>
      </c>
      <c r="G13" s="235">
        <f t="shared" si="4"/>
        <v>1779</v>
      </c>
      <c r="H13" s="236">
        <f t="shared" si="5"/>
        <v>297</v>
      </c>
    </row>
    <row r="14" spans="1:8">
      <c r="A14" s="5">
        <f t="shared" si="6"/>
        <v>10</v>
      </c>
      <c r="B14" s="228">
        <v>38200</v>
      </c>
      <c r="C14" s="6">
        <f t="shared" si="0"/>
        <v>592</v>
      </c>
      <c r="D14" s="7">
        <f t="shared" si="1"/>
        <v>1184</v>
      </c>
      <c r="E14" s="7">
        <f t="shared" si="2"/>
        <v>1776</v>
      </c>
      <c r="F14" s="229">
        <f t="shared" si="3"/>
        <v>2368</v>
      </c>
      <c r="G14" s="230">
        <f t="shared" si="4"/>
        <v>1872</v>
      </c>
      <c r="H14" s="231">
        <f t="shared" si="5"/>
        <v>312</v>
      </c>
    </row>
    <row r="15" spans="1:8">
      <c r="A15" s="5">
        <f t="shared" si="6"/>
        <v>11</v>
      </c>
      <c r="B15" s="228">
        <v>40100</v>
      </c>
      <c r="C15" s="6">
        <f t="shared" si="0"/>
        <v>622</v>
      </c>
      <c r="D15" s="7">
        <f t="shared" si="1"/>
        <v>1244</v>
      </c>
      <c r="E15" s="7">
        <f t="shared" si="2"/>
        <v>1866</v>
      </c>
      <c r="F15" s="229">
        <f t="shared" si="3"/>
        <v>2488</v>
      </c>
      <c r="G15" s="230">
        <f t="shared" si="4"/>
        <v>1965</v>
      </c>
      <c r="H15" s="231">
        <f t="shared" si="5"/>
        <v>328</v>
      </c>
    </row>
    <row r="16" spans="1:8">
      <c r="A16" s="5">
        <f t="shared" si="6"/>
        <v>12</v>
      </c>
      <c r="B16" s="228">
        <v>42000</v>
      </c>
      <c r="C16" s="6">
        <f t="shared" si="0"/>
        <v>651</v>
      </c>
      <c r="D16" s="7">
        <f>+C16*2</f>
        <v>1302</v>
      </c>
      <c r="E16" s="7">
        <f t="shared" si="2"/>
        <v>1953</v>
      </c>
      <c r="F16" s="229">
        <f t="shared" si="3"/>
        <v>2604</v>
      </c>
      <c r="G16" s="230">
        <f t="shared" si="4"/>
        <v>2058</v>
      </c>
      <c r="H16" s="231">
        <f t="shared" si="5"/>
        <v>343</v>
      </c>
    </row>
    <row r="17" spans="1:8">
      <c r="A17" s="5">
        <f t="shared" si="6"/>
        <v>13</v>
      </c>
      <c r="B17" s="228">
        <v>43900</v>
      </c>
      <c r="C17" s="6">
        <f t="shared" si="0"/>
        <v>681</v>
      </c>
      <c r="D17" s="7">
        <f t="shared" ref="D17:D50" si="7">+C17*2</f>
        <v>1362</v>
      </c>
      <c r="E17" s="7">
        <f t="shared" si="2"/>
        <v>2043</v>
      </c>
      <c r="F17" s="229">
        <f t="shared" si="3"/>
        <v>2724</v>
      </c>
      <c r="G17" s="230">
        <f t="shared" si="4"/>
        <v>2152</v>
      </c>
      <c r="H17" s="231">
        <f t="shared" si="5"/>
        <v>359</v>
      </c>
    </row>
    <row r="18" spans="1:8">
      <c r="A18" s="8">
        <f t="shared" si="6"/>
        <v>14</v>
      </c>
      <c r="B18" s="232">
        <v>45800</v>
      </c>
      <c r="C18" s="10">
        <f t="shared" si="0"/>
        <v>710</v>
      </c>
      <c r="D18" s="11">
        <f t="shared" si="7"/>
        <v>1420</v>
      </c>
      <c r="E18" s="11">
        <f t="shared" si="2"/>
        <v>2130</v>
      </c>
      <c r="F18" s="209">
        <f t="shared" si="3"/>
        <v>2840</v>
      </c>
      <c r="G18" s="230">
        <f t="shared" si="4"/>
        <v>2245</v>
      </c>
      <c r="H18" s="231">
        <f t="shared" si="5"/>
        <v>374</v>
      </c>
    </row>
    <row r="19" spans="1:8">
      <c r="A19" s="5">
        <f t="shared" si="6"/>
        <v>15</v>
      </c>
      <c r="B19" s="228">
        <v>48200</v>
      </c>
      <c r="C19" s="6">
        <f t="shared" si="0"/>
        <v>748</v>
      </c>
      <c r="D19" s="7">
        <f t="shared" si="7"/>
        <v>1496</v>
      </c>
      <c r="E19" s="7">
        <f t="shared" si="2"/>
        <v>2244</v>
      </c>
      <c r="F19" s="229">
        <f t="shared" si="3"/>
        <v>2992</v>
      </c>
      <c r="G19" s="233">
        <f t="shared" si="4"/>
        <v>2362</v>
      </c>
      <c r="H19" s="234">
        <f t="shared" si="5"/>
        <v>394</v>
      </c>
    </row>
    <row r="20" spans="1:8">
      <c r="A20" s="5">
        <f t="shared" si="6"/>
        <v>16</v>
      </c>
      <c r="B20" s="228">
        <v>50600</v>
      </c>
      <c r="C20" s="6">
        <f t="shared" si="0"/>
        <v>785</v>
      </c>
      <c r="D20" s="7">
        <f t="shared" si="7"/>
        <v>1570</v>
      </c>
      <c r="E20" s="7">
        <f t="shared" si="2"/>
        <v>2355</v>
      </c>
      <c r="F20" s="229">
        <f t="shared" si="3"/>
        <v>3140</v>
      </c>
      <c r="G20" s="230">
        <f t="shared" si="4"/>
        <v>2480</v>
      </c>
      <c r="H20" s="231">
        <f t="shared" si="5"/>
        <v>413</v>
      </c>
    </row>
    <row r="21" spans="1:8">
      <c r="A21" s="5">
        <f t="shared" si="6"/>
        <v>17</v>
      </c>
      <c r="B21" s="228">
        <v>53000</v>
      </c>
      <c r="C21" s="6">
        <f t="shared" si="0"/>
        <v>822</v>
      </c>
      <c r="D21" s="7">
        <f t="shared" si="7"/>
        <v>1644</v>
      </c>
      <c r="E21" s="7">
        <f t="shared" si="2"/>
        <v>2466</v>
      </c>
      <c r="F21" s="229">
        <f t="shared" si="3"/>
        <v>3288</v>
      </c>
      <c r="G21" s="230">
        <f t="shared" si="4"/>
        <v>2598</v>
      </c>
      <c r="H21" s="231">
        <f t="shared" si="5"/>
        <v>433</v>
      </c>
    </row>
    <row r="22" spans="1:8">
      <c r="A22" s="5">
        <f t="shared" si="6"/>
        <v>18</v>
      </c>
      <c r="B22" s="228">
        <v>55400</v>
      </c>
      <c r="C22" s="6">
        <f t="shared" si="0"/>
        <v>859</v>
      </c>
      <c r="D22" s="7">
        <f t="shared" si="7"/>
        <v>1718</v>
      </c>
      <c r="E22" s="7">
        <f t="shared" si="2"/>
        <v>2577</v>
      </c>
      <c r="F22" s="229">
        <f t="shared" si="3"/>
        <v>3436</v>
      </c>
      <c r="G22" s="230">
        <f t="shared" si="4"/>
        <v>2715</v>
      </c>
      <c r="H22" s="231">
        <f t="shared" si="5"/>
        <v>453</v>
      </c>
    </row>
    <row r="23" spans="1:8">
      <c r="A23" s="8">
        <f t="shared" si="6"/>
        <v>19</v>
      </c>
      <c r="B23" s="232">
        <v>57800</v>
      </c>
      <c r="C23" s="10">
        <f t="shared" si="0"/>
        <v>896</v>
      </c>
      <c r="D23" s="11">
        <f t="shared" si="7"/>
        <v>1792</v>
      </c>
      <c r="E23" s="11">
        <f t="shared" si="2"/>
        <v>2688</v>
      </c>
      <c r="F23" s="209">
        <f t="shared" si="3"/>
        <v>3584</v>
      </c>
      <c r="G23" s="235">
        <f t="shared" si="4"/>
        <v>2833</v>
      </c>
      <c r="H23" s="236">
        <f t="shared" si="5"/>
        <v>472</v>
      </c>
    </row>
    <row r="24" spans="1:8">
      <c r="A24" s="12">
        <f t="shared" si="6"/>
        <v>20</v>
      </c>
      <c r="B24" s="228">
        <v>60800</v>
      </c>
      <c r="C24" s="6">
        <f t="shared" si="0"/>
        <v>943</v>
      </c>
      <c r="D24" s="7">
        <f t="shared" si="7"/>
        <v>1886</v>
      </c>
      <c r="E24" s="6">
        <f t="shared" si="2"/>
        <v>2829</v>
      </c>
      <c r="F24" s="13">
        <f t="shared" si="3"/>
        <v>3772</v>
      </c>
      <c r="G24" s="230">
        <f t="shared" si="4"/>
        <v>2980</v>
      </c>
      <c r="H24" s="231">
        <f t="shared" si="5"/>
        <v>497</v>
      </c>
    </row>
    <row r="25" spans="1:8">
      <c r="A25" s="5">
        <f t="shared" si="6"/>
        <v>21</v>
      </c>
      <c r="B25" s="228">
        <v>63800</v>
      </c>
      <c r="C25" s="6">
        <f t="shared" si="0"/>
        <v>990</v>
      </c>
      <c r="D25" s="7">
        <f t="shared" si="7"/>
        <v>1980</v>
      </c>
      <c r="E25" s="6">
        <f t="shared" si="2"/>
        <v>2970</v>
      </c>
      <c r="F25" s="13">
        <f t="shared" si="3"/>
        <v>3960</v>
      </c>
      <c r="G25" s="230">
        <f t="shared" si="4"/>
        <v>3127</v>
      </c>
      <c r="H25" s="231">
        <f t="shared" si="5"/>
        <v>521</v>
      </c>
    </row>
    <row r="26" spans="1:8">
      <c r="A26" s="5">
        <f t="shared" si="6"/>
        <v>22</v>
      </c>
      <c r="B26" s="228">
        <v>66800</v>
      </c>
      <c r="C26" s="6">
        <f t="shared" si="0"/>
        <v>1036</v>
      </c>
      <c r="D26" s="7">
        <f t="shared" si="7"/>
        <v>2072</v>
      </c>
      <c r="E26" s="6">
        <f t="shared" si="2"/>
        <v>3108</v>
      </c>
      <c r="F26" s="13">
        <f t="shared" si="3"/>
        <v>4144</v>
      </c>
      <c r="G26" s="230">
        <f t="shared" si="4"/>
        <v>3274</v>
      </c>
      <c r="H26" s="231">
        <f t="shared" si="5"/>
        <v>546</v>
      </c>
    </row>
    <row r="27" spans="1:8">
      <c r="A27" s="5">
        <f t="shared" si="6"/>
        <v>23</v>
      </c>
      <c r="B27" s="228">
        <v>69800</v>
      </c>
      <c r="C27" s="6">
        <f t="shared" si="0"/>
        <v>1083</v>
      </c>
      <c r="D27" s="7">
        <f t="shared" si="7"/>
        <v>2166</v>
      </c>
      <c r="E27" s="6">
        <f t="shared" si="2"/>
        <v>3249</v>
      </c>
      <c r="F27" s="13">
        <f t="shared" si="3"/>
        <v>4332</v>
      </c>
      <c r="G27" s="230">
        <f t="shared" si="4"/>
        <v>3421</v>
      </c>
      <c r="H27" s="231">
        <f t="shared" si="5"/>
        <v>570</v>
      </c>
    </row>
    <row r="28" spans="1:8">
      <c r="A28" s="8">
        <f t="shared" si="6"/>
        <v>24</v>
      </c>
      <c r="B28" s="232">
        <v>72800</v>
      </c>
      <c r="C28" s="10">
        <f t="shared" si="0"/>
        <v>1129</v>
      </c>
      <c r="D28" s="11">
        <f t="shared" si="7"/>
        <v>2258</v>
      </c>
      <c r="E28" s="10">
        <f t="shared" si="2"/>
        <v>3387</v>
      </c>
      <c r="F28" s="212">
        <f t="shared" si="3"/>
        <v>4516</v>
      </c>
      <c r="G28" s="230">
        <f t="shared" si="4"/>
        <v>3568</v>
      </c>
      <c r="H28" s="231">
        <f t="shared" si="5"/>
        <v>595</v>
      </c>
    </row>
    <row r="29" spans="1:8">
      <c r="A29" s="5">
        <f t="shared" si="6"/>
        <v>25</v>
      </c>
      <c r="B29" s="237">
        <v>76500</v>
      </c>
      <c r="C29" s="6">
        <f t="shared" si="0"/>
        <v>1187</v>
      </c>
      <c r="D29" s="7">
        <f t="shared" si="7"/>
        <v>2374</v>
      </c>
      <c r="E29" s="7">
        <f t="shared" si="2"/>
        <v>3561</v>
      </c>
      <c r="F29" s="229">
        <f t="shared" si="3"/>
        <v>4748</v>
      </c>
      <c r="G29" s="233">
        <f t="shared" si="4"/>
        <v>3749</v>
      </c>
      <c r="H29" s="234">
        <f t="shared" si="5"/>
        <v>625</v>
      </c>
    </row>
    <row r="30" spans="1:8">
      <c r="A30" s="5">
        <f t="shared" si="6"/>
        <v>26</v>
      </c>
      <c r="B30" s="237">
        <v>80200</v>
      </c>
      <c r="C30" s="6">
        <f t="shared" si="0"/>
        <v>1244</v>
      </c>
      <c r="D30" s="7">
        <f t="shared" si="7"/>
        <v>2488</v>
      </c>
      <c r="E30" s="7">
        <f t="shared" si="2"/>
        <v>3732</v>
      </c>
      <c r="F30" s="229">
        <f t="shared" si="3"/>
        <v>4976</v>
      </c>
      <c r="G30" s="230">
        <f t="shared" si="4"/>
        <v>3931</v>
      </c>
      <c r="H30" s="231">
        <f t="shared" si="5"/>
        <v>655</v>
      </c>
    </row>
    <row r="31" spans="1:8">
      <c r="A31" s="5">
        <f t="shared" si="6"/>
        <v>27</v>
      </c>
      <c r="B31" s="228">
        <v>83900</v>
      </c>
      <c r="C31" s="6">
        <f t="shared" si="0"/>
        <v>1301</v>
      </c>
      <c r="D31" s="7">
        <f t="shared" si="7"/>
        <v>2602</v>
      </c>
      <c r="E31" s="7">
        <f t="shared" si="2"/>
        <v>3903</v>
      </c>
      <c r="F31" s="229">
        <f t="shared" si="3"/>
        <v>5204</v>
      </c>
      <c r="G31" s="230">
        <f t="shared" si="4"/>
        <v>4112</v>
      </c>
      <c r="H31" s="231">
        <f t="shared" si="5"/>
        <v>685</v>
      </c>
    </row>
    <row r="32" spans="1:8">
      <c r="A32" s="8">
        <f t="shared" si="6"/>
        <v>28</v>
      </c>
      <c r="B32" s="232">
        <v>87600</v>
      </c>
      <c r="C32" s="10">
        <f t="shared" si="0"/>
        <v>1359</v>
      </c>
      <c r="D32" s="11">
        <f t="shared" si="7"/>
        <v>2718</v>
      </c>
      <c r="E32" s="11">
        <f t="shared" si="2"/>
        <v>4077</v>
      </c>
      <c r="F32" s="209">
        <f t="shared" si="3"/>
        <v>5436</v>
      </c>
      <c r="G32" s="235">
        <f t="shared" si="4"/>
        <v>4293</v>
      </c>
      <c r="H32" s="236">
        <f t="shared" si="5"/>
        <v>716</v>
      </c>
    </row>
    <row r="33" spans="1:8">
      <c r="A33" s="5">
        <f t="shared" si="6"/>
        <v>29</v>
      </c>
      <c r="B33" s="228">
        <v>92100</v>
      </c>
      <c r="C33" s="6">
        <f t="shared" si="0"/>
        <v>1428</v>
      </c>
      <c r="D33" s="7">
        <f t="shared" si="7"/>
        <v>2856</v>
      </c>
      <c r="E33" s="6">
        <f t="shared" si="2"/>
        <v>4284</v>
      </c>
      <c r="F33" s="13">
        <f t="shared" si="3"/>
        <v>5712</v>
      </c>
      <c r="G33" s="230">
        <f t="shared" si="4"/>
        <v>4514</v>
      </c>
      <c r="H33" s="231">
        <f t="shared" si="5"/>
        <v>752</v>
      </c>
    </row>
    <row r="34" spans="1:8">
      <c r="A34" s="5">
        <f t="shared" si="6"/>
        <v>30</v>
      </c>
      <c r="B34" s="228">
        <v>96600</v>
      </c>
      <c r="C34" s="6">
        <f t="shared" si="0"/>
        <v>1498</v>
      </c>
      <c r="D34" s="7">
        <f t="shared" si="7"/>
        <v>2996</v>
      </c>
      <c r="E34" s="6">
        <f t="shared" si="2"/>
        <v>4494</v>
      </c>
      <c r="F34" s="13">
        <f t="shared" si="3"/>
        <v>5992</v>
      </c>
      <c r="G34" s="230">
        <f t="shared" si="4"/>
        <v>4735</v>
      </c>
      <c r="H34" s="231">
        <f t="shared" si="5"/>
        <v>789</v>
      </c>
    </row>
    <row r="35" spans="1:8">
      <c r="A35" s="5">
        <f t="shared" si="6"/>
        <v>31</v>
      </c>
      <c r="B35" s="228">
        <v>101100</v>
      </c>
      <c r="C35" s="6">
        <f t="shared" si="0"/>
        <v>1568</v>
      </c>
      <c r="D35" s="7">
        <f t="shared" si="7"/>
        <v>3136</v>
      </c>
      <c r="E35" s="6">
        <f t="shared" si="2"/>
        <v>4704</v>
      </c>
      <c r="F35" s="13">
        <f t="shared" si="3"/>
        <v>6272</v>
      </c>
      <c r="G35" s="230">
        <f t="shared" si="4"/>
        <v>4955</v>
      </c>
      <c r="H35" s="231">
        <f t="shared" si="5"/>
        <v>826</v>
      </c>
    </row>
    <row r="36" spans="1:8">
      <c r="A36" s="5">
        <f t="shared" si="6"/>
        <v>32</v>
      </c>
      <c r="B36" s="228">
        <v>105600</v>
      </c>
      <c r="C36" s="6">
        <f t="shared" si="0"/>
        <v>1638</v>
      </c>
      <c r="D36" s="7">
        <f t="shared" si="7"/>
        <v>3276</v>
      </c>
      <c r="E36" s="6">
        <f t="shared" si="2"/>
        <v>4914</v>
      </c>
      <c r="F36" s="13">
        <f t="shared" si="3"/>
        <v>6552</v>
      </c>
      <c r="G36" s="230">
        <f t="shared" si="4"/>
        <v>5176</v>
      </c>
      <c r="H36" s="231">
        <f t="shared" si="5"/>
        <v>863</v>
      </c>
    </row>
    <row r="37" spans="1:8">
      <c r="A37" s="8">
        <f t="shared" si="6"/>
        <v>33</v>
      </c>
      <c r="B37" s="232">
        <v>110100</v>
      </c>
      <c r="C37" s="10">
        <f t="shared" si="0"/>
        <v>1708</v>
      </c>
      <c r="D37" s="11">
        <f t="shared" si="7"/>
        <v>3416</v>
      </c>
      <c r="E37" s="10">
        <f t="shared" si="2"/>
        <v>5124</v>
      </c>
      <c r="F37" s="212">
        <f t="shared" si="3"/>
        <v>6832</v>
      </c>
      <c r="G37" s="230">
        <f t="shared" si="4"/>
        <v>5396</v>
      </c>
      <c r="H37" s="231">
        <f t="shared" si="5"/>
        <v>899</v>
      </c>
    </row>
    <row r="38" spans="1:8">
      <c r="A38" s="5">
        <f t="shared" si="6"/>
        <v>34</v>
      </c>
      <c r="B38" s="237">
        <v>115500</v>
      </c>
      <c r="C38" s="6">
        <f t="shared" si="0"/>
        <v>1791</v>
      </c>
      <c r="D38" s="7">
        <f t="shared" si="7"/>
        <v>3582</v>
      </c>
      <c r="E38" s="7">
        <f t="shared" si="2"/>
        <v>5373</v>
      </c>
      <c r="F38" s="229">
        <f t="shared" si="3"/>
        <v>7164</v>
      </c>
      <c r="G38" s="233">
        <f t="shared" si="4"/>
        <v>5661</v>
      </c>
      <c r="H38" s="234">
        <f t="shared" si="5"/>
        <v>943</v>
      </c>
    </row>
    <row r="39" spans="1:8">
      <c r="A39" s="5">
        <f t="shared" si="6"/>
        <v>35</v>
      </c>
      <c r="B39" s="237">
        <v>120900</v>
      </c>
      <c r="C39" s="6">
        <f t="shared" si="0"/>
        <v>1875</v>
      </c>
      <c r="D39" s="7">
        <f t="shared" si="7"/>
        <v>3750</v>
      </c>
      <c r="E39" s="7">
        <f t="shared" si="2"/>
        <v>5625</v>
      </c>
      <c r="F39" s="229">
        <f t="shared" si="3"/>
        <v>7500</v>
      </c>
      <c r="G39" s="230">
        <f t="shared" si="4"/>
        <v>5926</v>
      </c>
      <c r="H39" s="231">
        <f t="shared" si="5"/>
        <v>988</v>
      </c>
    </row>
    <row r="40" spans="1:8">
      <c r="A40" s="5">
        <f t="shared" si="6"/>
        <v>36</v>
      </c>
      <c r="B40" s="228">
        <v>126300</v>
      </c>
      <c r="C40" s="6">
        <f t="shared" si="0"/>
        <v>1959</v>
      </c>
      <c r="D40" s="7">
        <f t="shared" si="7"/>
        <v>3918</v>
      </c>
      <c r="E40" s="7">
        <f t="shared" si="2"/>
        <v>5877</v>
      </c>
      <c r="F40" s="229">
        <f t="shared" si="3"/>
        <v>7836</v>
      </c>
      <c r="G40" s="230">
        <f t="shared" si="4"/>
        <v>6190</v>
      </c>
      <c r="H40" s="231">
        <f t="shared" si="5"/>
        <v>1032</v>
      </c>
    </row>
    <row r="41" spans="1:8">
      <c r="A41" s="5">
        <f>+A40+1</f>
        <v>37</v>
      </c>
      <c r="B41" s="228">
        <v>131700</v>
      </c>
      <c r="C41" s="6">
        <f t="shared" si="0"/>
        <v>2043</v>
      </c>
      <c r="D41" s="7">
        <f t="shared" si="7"/>
        <v>4086</v>
      </c>
      <c r="E41" s="7">
        <f t="shared" si="2"/>
        <v>6129</v>
      </c>
      <c r="F41" s="229">
        <f t="shared" si="3"/>
        <v>8172</v>
      </c>
      <c r="G41" s="230">
        <f t="shared" si="4"/>
        <v>6455</v>
      </c>
      <c r="H41" s="231">
        <f t="shared" si="5"/>
        <v>1076</v>
      </c>
    </row>
    <row r="42" spans="1:8">
      <c r="A42" s="5">
        <f t="shared" si="6"/>
        <v>38</v>
      </c>
      <c r="B42" s="237">
        <v>137100</v>
      </c>
      <c r="C42" s="6">
        <f t="shared" si="0"/>
        <v>2126</v>
      </c>
      <c r="D42" s="7">
        <f t="shared" si="7"/>
        <v>4252</v>
      </c>
      <c r="E42" s="7">
        <f t="shared" si="2"/>
        <v>6378</v>
      </c>
      <c r="F42" s="229">
        <f t="shared" si="3"/>
        <v>8504</v>
      </c>
      <c r="G42" s="230">
        <f t="shared" si="4"/>
        <v>6719</v>
      </c>
      <c r="H42" s="231">
        <f t="shared" si="5"/>
        <v>1120</v>
      </c>
    </row>
    <row r="43" spans="1:8">
      <c r="A43" s="5">
        <f t="shared" si="6"/>
        <v>39</v>
      </c>
      <c r="B43" s="237">
        <v>142500</v>
      </c>
      <c r="C43" s="6">
        <f t="shared" si="0"/>
        <v>2210</v>
      </c>
      <c r="D43" s="7">
        <f t="shared" si="7"/>
        <v>4420</v>
      </c>
      <c r="E43" s="7">
        <f t="shared" si="2"/>
        <v>6630</v>
      </c>
      <c r="F43" s="229">
        <f t="shared" si="3"/>
        <v>8840</v>
      </c>
      <c r="G43" s="230">
        <f t="shared" si="4"/>
        <v>6984</v>
      </c>
      <c r="H43" s="231">
        <f t="shared" si="5"/>
        <v>1164</v>
      </c>
    </row>
    <row r="44" spans="1:8">
      <c r="A44" s="5">
        <f t="shared" si="6"/>
        <v>40</v>
      </c>
      <c r="B44" s="228">
        <v>147900</v>
      </c>
      <c r="C44" s="6">
        <f t="shared" si="0"/>
        <v>2294</v>
      </c>
      <c r="D44" s="7">
        <f t="shared" si="7"/>
        <v>4588</v>
      </c>
      <c r="E44" s="7">
        <f t="shared" si="2"/>
        <v>6882</v>
      </c>
      <c r="F44" s="229">
        <f t="shared" si="3"/>
        <v>9176</v>
      </c>
      <c r="G44" s="230">
        <f t="shared" si="4"/>
        <v>7249</v>
      </c>
      <c r="H44" s="231">
        <f t="shared" si="5"/>
        <v>1208</v>
      </c>
    </row>
    <row r="45" spans="1:8">
      <c r="A45" s="8">
        <f>+A44+1</f>
        <v>41</v>
      </c>
      <c r="B45" s="232">
        <v>150000</v>
      </c>
      <c r="C45" s="10">
        <f t="shared" si="0"/>
        <v>2327</v>
      </c>
      <c r="D45" s="11">
        <f t="shared" si="7"/>
        <v>4654</v>
      </c>
      <c r="E45" s="11">
        <f t="shared" si="2"/>
        <v>6981</v>
      </c>
      <c r="F45" s="209">
        <f t="shared" si="3"/>
        <v>9308</v>
      </c>
      <c r="G45" s="235">
        <f t="shared" si="4"/>
        <v>7352</v>
      </c>
      <c r="H45" s="236">
        <f t="shared" si="5"/>
        <v>1225</v>
      </c>
    </row>
    <row r="46" spans="1:8">
      <c r="A46" s="5">
        <f t="shared" si="6"/>
        <v>42</v>
      </c>
      <c r="B46" s="237">
        <v>156400</v>
      </c>
      <c r="C46" s="6">
        <f t="shared" si="0"/>
        <v>2426</v>
      </c>
      <c r="D46" s="7">
        <f t="shared" si="7"/>
        <v>4852</v>
      </c>
      <c r="E46" s="7">
        <f t="shared" si="2"/>
        <v>7278</v>
      </c>
      <c r="F46" s="229">
        <f t="shared" si="3"/>
        <v>9704</v>
      </c>
      <c r="G46" s="230">
        <f t="shared" si="4"/>
        <v>7665</v>
      </c>
      <c r="H46" s="231">
        <f t="shared" si="5"/>
        <v>1278</v>
      </c>
    </row>
    <row r="47" spans="1:8">
      <c r="A47" s="5">
        <f t="shared" si="6"/>
        <v>43</v>
      </c>
      <c r="B47" s="237">
        <v>162800</v>
      </c>
      <c r="C47" s="6">
        <f t="shared" si="0"/>
        <v>2525</v>
      </c>
      <c r="D47" s="7">
        <f t="shared" si="7"/>
        <v>5050</v>
      </c>
      <c r="E47" s="7">
        <f t="shared" si="2"/>
        <v>7575</v>
      </c>
      <c r="F47" s="229">
        <f t="shared" si="3"/>
        <v>10100</v>
      </c>
      <c r="G47" s="230">
        <f t="shared" si="4"/>
        <v>7979</v>
      </c>
      <c r="H47" s="231">
        <f t="shared" si="5"/>
        <v>1330</v>
      </c>
    </row>
    <row r="48" spans="1:8">
      <c r="A48" s="5">
        <f t="shared" si="6"/>
        <v>44</v>
      </c>
      <c r="B48" s="228">
        <v>169200</v>
      </c>
      <c r="C48" s="6">
        <f t="shared" si="0"/>
        <v>2624</v>
      </c>
      <c r="D48" s="7">
        <f t="shared" si="7"/>
        <v>5248</v>
      </c>
      <c r="E48" s="7">
        <f t="shared" si="2"/>
        <v>7872</v>
      </c>
      <c r="F48" s="229">
        <f t="shared" si="3"/>
        <v>10496</v>
      </c>
      <c r="G48" s="230">
        <f t="shared" si="4"/>
        <v>8293</v>
      </c>
      <c r="H48" s="231">
        <f t="shared" si="5"/>
        <v>1382</v>
      </c>
    </row>
    <row r="49" spans="1:9">
      <c r="A49" s="5">
        <f>+A48+1</f>
        <v>45</v>
      </c>
      <c r="B49" s="228">
        <v>175600</v>
      </c>
      <c r="C49" s="6">
        <f t="shared" si="0"/>
        <v>2724</v>
      </c>
      <c r="D49" s="7">
        <f t="shared" si="7"/>
        <v>5448</v>
      </c>
      <c r="E49" s="7">
        <f t="shared" si="2"/>
        <v>8172</v>
      </c>
      <c r="F49" s="229">
        <f t="shared" si="3"/>
        <v>10896</v>
      </c>
      <c r="G49" s="230">
        <f t="shared" si="4"/>
        <v>8606</v>
      </c>
      <c r="H49" s="231">
        <f t="shared" si="5"/>
        <v>1434</v>
      </c>
    </row>
    <row r="50" spans="1:9" ht="17.5" thickBot="1">
      <c r="A50" s="15">
        <f t="shared" si="6"/>
        <v>46</v>
      </c>
      <c r="B50" s="238">
        <v>182000</v>
      </c>
      <c r="C50" s="16">
        <f t="shared" si="0"/>
        <v>2823</v>
      </c>
      <c r="D50" s="17">
        <f t="shared" si="7"/>
        <v>5646</v>
      </c>
      <c r="E50" s="17">
        <f t="shared" si="2"/>
        <v>8469</v>
      </c>
      <c r="F50" s="214">
        <f t="shared" si="3"/>
        <v>11292</v>
      </c>
      <c r="G50" s="239">
        <f t="shared" si="4"/>
        <v>8920</v>
      </c>
      <c r="H50" s="240">
        <f t="shared" si="5"/>
        <v>1487</v>
      </c>
    </row>
    <row r="51" spans="1:9" s="219" customFormat="1" ht="15" customHeight="1">
      <c r="A51" s="217" t="s">
        <v>557</v>
      </c>
      <c r="B51" s="217"/>
      <c r="C51" s="217"/>
      <c r="D51" s="217"/>
      <c r="E51" s="217"/>
      <c r="F51" s="217"/>
      <c r="G51" s="217"/>
      <c r="H51" s="218" t="s">
        <v>464</v>
      </c>
    </row>
    <row r="52" spans="1:9" s="219" customFormat="1" ht="15" customHeight="1">
      <c r="A52" s="217"/>
      <c r="B52" s="217"/>
      <c r="C52" s="217"/>
      <c r="D52" s="217"/>
      <c r="E52" s="217"/>
      <c r="F52" s="217"/>
      <c r="G52" s="217"/>
      <c r="H52" s="218"/>
    </row>
    <row r="53" spans="1:9" s="219" customFormat="1" ht="16.5" customHeight="1">
      <c r="A53" s="497" t="s">
        <v>558</v>
      </c>
      <c r="B53" s="497"/>
      <c r="C53" s="497"/>
      <c r="D53" s="497"/>
      <c r="E53" s="497"/>
      <c r="F53" s="497"/>
      <c r="G53" s="217"/>
      <c r="H53" s="218"/>
    </row>
    <row r="54" spans="1:9" s="221" customFormat="1">
      <c r="A54" s="497" t="s">
        <v>466</v>
      </c>
      <c r="B54" s="497"/>
      <c r="C54" s="497"/>
      <c r="D54" s="497"/>
      <c r="E54" s="497"/>
      <c r="F54" s="395"/>
      <c r="G54" s="217"/>
      <c r="H54" s="220"/>
    </row>
    <row r="55" spans="1:9" s="219" customFormat="1" ht="36.65" customHeight="1">
      <c r="A55" s="498" t="s">
        <v>467</v>
      </c>
      <c r="B55" s="498"/>
      <c r="C55" s="498"/>
      <c r="D55" s="498"/>
      <c r="E55" s="498"/>
      <c r="F55" s="498"/>
      <c r="G55" s="498"/>
      <c r="H55" s="20"/>
      <c r="I55" s="20"/>
    </row>
    <row r="56" spans="1:9" s="219" customFormat="1" ht="16.5" customHeight="1">
      <c r="A56" s="499"/>
      <c r="B56" s="499"/>
      <c r="C56" s="499"/>
      <c r="D56" s="499"/>
      <c r="E56" s="499"/>
      <c r="F56" s="499"/>
      <c r="G56" s="20"/>
      <c r="H56" s="20"/>
    </row>
    <row r="57" spans="1:9">
      <c r="A57" s="20"/>
      <c r="B57" s="20"/>
      <c r="C57" s="20"/>
      <c r="D57" s="20"/>
      <c r="E57" s="20"/>
      <c r="F57" s="20"/>
      <c r="G57" s="20"/>
    </row>
    <row r="58" spans="1:9">
      <c r="A58" s="20"/>
      <c r="B58" s="20"/>
      <c r="C58" s="20"/>
      <c r="D58" s="20"/>
      <c r="E58" s="20"/>
      <c r="F58" s="20"/>
      <c r="G58" s="20"/>
    </row>
  </sheetData>
  <mergeCells count="9">
    <mergeCell ref="A54:E54"/>
    <mergeCell ref="A55:G55"/>
    <mergeCell ref="A56:F56"/>
    <mergeCell ref="A3:A4"/>
    <mergeCell ref="B3:B4"/>
    <mergeCell ref="C3:F3"/>
    <mergeCell ref="G3:G4"/>
    <mergeCell ref="H3:H4"/>
    <mergeCell ref="A53:F53"/>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具名範圍</vt:lpstr>
      </vt:variant>
      <vt:variant>
        <vt:i4>3</vt:i4>
      </vt:variant>
    </vt:vector>
  </HeadingPairs>
  <TitlesOfParts>
    <vt:vector size="30" baseType="lpstr">
      <vt:lpstr>聯絡我</vt:lpstr>
      <vt:lpstr>試算</vt:lpstr>
      <vt:lpstr>監察人</vt:lpstr>
      <vt:lpstr>負責人投保規定</vt:lpstr>
      <vt:lpstr>健保保費計收原則</vt:lpstr>
      <vt:lpstr>勞保_一般員工勞就保11101起</vt:lpstr>
      <vt:lpstr>勞保_雇主或外勞勞保11101起</vt:lpstr>
      <vt:lpstr>退休金分級表11101起</vt:lpstr>
      <vt:lpstr>健保_一定雇主之受雇者11101起</vt:lpstr>
      <vt:lpstr>健保_雇主11101</vt:lpstr>
      <vt:lpstr>勞保_一般員工勞就保11001起</vt:lpstr>
      <vt:lpstr>退休金分級表11001</vt:lpstr>
      <vt:lpstr>勞保_雇主或外勞勞保11001起</vt:lpstr>
      <vt:lpstr>健保_一定雇主之受雇者11001</vt:lpstr>
      <vt:lpstr>健保_雇主11001</vt:lpstr>
      <vt:lpstr>勞保_一般員工勞就保1090101起</vt:lpstr>
      <vt:lpstr>退休金分級表10901</vt:lpstr>
      <vt:lpstr>健保_一般勞工11001</vt:lpstr>
      <vt:lpstr>勞保_雇主或外勞勞保1090101起</vt:lpstr>
      <vt:lpstr>健保_一般勞工10901</vt:lpstr>
      <vt:lpstr>退休金分級表10801</vt:lpstr>
      <vt:lpstr>勞保_一般員工勞就保1080101起</vt:lpstr>
      <vt:lpstr>健保_一般勞工10801</vt:lpstr>
      <vt:lpstr>勞保(無就保 外勞 雇主適用10801)</vt:lpstr>
      <vt:lpstr>就業保險10801</vt:lpstr>
      <vt:lpstr>健保_雇主適用10801</vt:lpstr>
      <vt:lpstr>職業費率表10801</vt:lpstr>
      <vt:lpstr>健保</vt:lpstr>
      <vt:lpstr>勞保</vt:lpstr>
      <vt:lpstr>勞退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dc:creator>
  <cp:lastModifiedBy>Gisin Lee</cp:lastModifiedBy>
  <dcterms:created xsi:type="dcterms:W3CDTF">2015-07-29T03:11:23Z</dcterms:created>
  <dcterms:modified xsi:type="dcterms:W3CDTF">2022-02-22T09:16:34Z</dcterms:modified>
</cp:coreProperties>
</file>